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21　第5版（HP）" sheetId="1" r:id="rId1"/>
    <sheet name="★様式21　第5版変更一覧20190201" sheetId="2" r:id="rId2"/>
  </sheets>
  <definedNames>
    <definedName name="_xlnm.Print_Area" localSheetId="0">'★★★様式21　第5版（HP）'!$A$1:$N$100</definedName>
    <definedName name="_xlnm.Print_Titles" localSheetId="1">'★様式21　第5版変更一覧20190201'!$1:$1</definedName>
    <definedName name="Z_7DA84E1C_D5C9_439C_B591_49088A20B73C_.wvu.Cols" localSheetId="0" hidden="1">'★★★様式21　第5版（HP）'!$L:$M</definedName>
    <definedName name="Z_7DA84E1C_D5C9_439C_B591_49088A20B73C_.wvu.PrintArea" localSheetId="0" hidden="1">'★★★様式21　第5版（HP）'!$A$1:$K$100</definedName>
  </definedNames>
  <calcPr fullCalcOnLoad="1"/>
</workbook>
</file>

<file path=xl/sharedStrings.xml><?xml version="1.0" encoding="utf-8"?>
<sst xmlns="http://schemas.openxmlformats.org/spreadsheetml/2006/main" count="263" uniqueCount="181">
  <si>
    <t>ことができる。</t>
  </si>
  <si>
    <t>1.直接経費</t>
  </si>
  <si>
    <t>臨床治験受託料</t>
  </si>
  <si>
    <t>治験薬剤・機器管理料</t>
  </si>
  <si>
    <t>直接経費合計×30％</t>
  </si>
  <si>
    <t>1症例</t>
  </si>
  <si>
    <t>1回</t>
  </si>
  <si>
    <t>A＝国立大学病院の治験ポイント算出表に基づく額とする。</t>
  </si>
  <si>
    <t>4.合　 計　：治験受託契約書第2条1項（1）号の研究費欄に記載する。</t>
  </si>
  <si>
    <t>管 理 的 経 費</t>
  </si>
  <si>
    <t>1.直 接 経 費</t>
  </si>
  <si>
    <t>2.間 接 経 費</t>
  </si>
  <si>
    <t>毎月</t>
  </si>
  <si>
    <t>回</t>
  </si>
  <si>
    <t>保険外併用療養費支給外経費</t>
  </si>
  <si>
    <t>終了報告後SDV対応</t>
  </si>
  <si>
    <t>来院</t>
  </si>
  <si>
    <t>＊製造販売後臨床試験の場合は「治験」を「試験」と読み替え合計ポイント数に0.8乗じるものとする。</t>
  </si>
  <si>
    <t>人件費(院内CRC開始時準備費用)</t>
  </si>
  <si>
    <t>人件費（院内CRC費用）</t>
  </si>
  <si>
    <t>当該治験及び治験に関連する研究に要する旅費</t>
  </si>
  <si>
    <t>随時</t>
  </si>
  <si>
    <t>迅速審査費用</t>
  </si>
  <si>
    <t>各1回</t>
  </si>
  <si>
    <t>C＝治験参加に伴う被験者の負担軽減を図るために、交通費等の支給を行うための経費。</t>
  </si>
  <si>
    <t>3.旅費</t>
  </si>
  <si>
    <t>脱落症例</t>
  </si>
  <si>
    <t>円</t>
  </si>
  <si>
    <t>3.旅　　費：当該治験及び治験に関連する研究に要する旅費。（当院の旅費規程による）</t>
  </si>
  <si>
    <t>初回</t>
  </si>
  <si>
    <t>2回目以降</t>
  </si>
  <si>
    <t>治験審査委員会に関する経費</t>
  </si>
  <si>
    <t>監査または実地調査対応費用</t>
  </si>
  <si>
    <t>P＝直接経費合計の30％に相当する額とする。（被験者負担軽減費は除く）</t>
  </si>
  <si>
    <t>被験者負担軽減費</t>
  </si>
  <si>
    <t>D=延べ来院回数×10,000円×1.2×1.3（被験者負担軽減費の振込みに関する諸費用）</t>
  </si>
  <si>
    <t>　　　治験参加のための来院ごとに10,000円を被験者に支払うこととする。ただし、入院の場合については</t>
  </si>
  <si>
    <t>B</t>
  </si>
  <si>
    <t>A</t>
  </si>
  <si>
    <t>症例</t>
  </si>
  <si>
    <t>C</t>
  </si>
  <si>
    <t>D</t>
  </si>
  <si>
    <t>E</t>
  </si>
  <si>
    <t>F</t>
  </si>
  <si>
    <t>G</t>
  </si>
  <si>
    <t>H</t>
  </si>
  <si>
    <t>I</t>
  </si>
  <si>
    <t>J</t>
  </si>
  <si>
    <t>K</t>
  </si>
  <si>
    <t>L</t>
  </si>
  <si>
    <t>M</t>
  </si>
  <si>
    <t>N</t>
  </si>
  <si>
    <t>O</t>
  </si>
  <si>
    <t>P</t>
  </si>
  <si>
    <t>Q</t>
  </si>
  <si>
    <t>E=治験審査委員会運営に関する経費（初回）</t>
  </si>
  <si>
    <t>F=治験審査委員会運営に関する経費：2回目以降5万円（終了報告を含む）</t>
  </si>
  <si>
    <t>当該医薬品等の療養費を依頼者が負担する。</t>
  </si>
  <si>
    <t>項目</t>
  </si>
  <si>
    <t>変更前</t>
  </si>
  <si>
    <t>変更後</t>
  </si>
  <si>
    <t>変更理由等</t>
  </si>
  <si>
    <t>イ）治験薬投与期間の検査および画像診断料は、治験薬の効能・効果に関係なく全てのものを</t>
  </si>
  <si>
    <t>ロ）治験薬投与期間の投薬・注射料のうち治験薬と同様の効能・効果を持つ医薬品を使用した場合、</t>
  </si>
  <si>
    <r>
      <t>H</t>
    </r>
    <r>
      <rPr>
        <sz val="11"/>
        <rFont val="ＭＳ Ｐゴシック"/>
        <family val="3"/>
      </rPr>
      <t>=迅速審査委員会運営に関する経費</t>
    </r>
  </si>
  <si>
    <t>被験者負担軽減費の経費は「被験者負担軽減費費用内訳書」を添付し依頼者に請求する。</t>
  </si>
  <si>
    <t xml:space="preserve">消費税：小計×消費税法第28条及び第29条・地方税法第72条の規定に準じる　　　　　　　　　　　　　　　　　　　　　　　　　　       </t>
  </si>
  <si>
    <t>￥5600+消費税</t>
  </si>
  <si>
    <r>
      <t>G=治験事務局費：契約書・</t>
    </r>
    <r>
      <rPr>
        <sz val="11"/>
        <rFont val="ＭＳ Ｐゴシック"/>
        <family val="3"/>
      </rPr>
      <t>必須文書の作成。原資料含む必須文書に関する諸費用</t>
    </r>
  </si>
  <si>
    <r>
      <t>治験依頼者</t>
    </r>
    <r>
      <rPr>
        <sz val="11"/>
        <rFont val="ＭＳ Ｐゴシック"/>
        <family val="3"/>
      </rPr>
      <t>が負担する。</t>
    </r>
  </si>
  <si>
    <t>　　から被験者支払い分を除いた額にQに基づく消費税を加算する。</t>
  </si>
  <si>
    <r>
      <t>Q＝消 費 税：</t>
    </r>
    <r>
      <rPr>
        <sz val="11"/>
        <rFont val="ＭＳ Ｐゴシック"/>
        <family val="3"/>
      </rPr>
      <t>消費税法第28条及び第29条・地方税法第72条の規定に準じる。</t>
    </r>
  </si>
  <si>
    <t>症例単価</t>
  </si>
  <si>
    <t>回数</t>
  </si>
  <si>
    <t>金額</t>
  </si>
  <si>
    <t>年度毎実績</t>
  </si>
  <si>
    <t>A追加症例</t>
  </si>
  <si>
    <t>症例</t>
  </si>
  <si>
    <t>原則毎月</t>
  </si>
  <si>
    <t>被験者負担軽減費に関する経費</t>
  </si>
  <si>
    <t>年度毎</t>
  </si>
  <si>
    <t>契約締結時
および
追加承認時</t>
  </si>
  <si>
    <t>K追加症例</t>
  </si>
  <si>
    <t>年度毎</t>
  </si>
  <si>
    <t>その他の経費</t>
  </si>
  <si>
    <t>発生時毎</t>
  </si>
  <si>
    <t>発生時毎</t>
  </si>
  <si>
    <t>C以外
請求毎</t>
  </si>
  <si>
    <t>　　 ポイント数×6,000円×症例数</t>
  </si>
  <si>
    <t>B＝同意取得後治験薬投与に至らなかった症例の費用</t>
  </si>
  <si>
    <t>K=Aの総額の10％に相当する額とするが、空バイアルの回収等管理の煩雑および温度管理（保冷庫保管）が</t>
  </si>
  <si>
    <t xml:space="preserve">  必要な場合は15％に相当する額とする。</t>
  </si>
  <si>
    <r>
      <t>L=開始時準備費用：「当該治験に関連して必要となる院内治験コーディネーター費用</t>
    </r>
    <r>
      <rPr>
        <sz val="11"/>
        <rFont val="ＭＳ Ｐゴシック"/>
        <family val="3"/>
      </rPr>
      <t>」とする。</t>
    </r>
  </si>
  <si>
    <r>
      <t>M=院内治験コーディネーター費用：「当該治験に関連して必要となる院内治験コーディネーター費用</t>
    </r>
    <r>
      <rPr>
        <sz val="11"/>
        <rFont val="ＭＳ Ｐゴシック"/>
        <family val="3"/>
      </rPr>
      <t>」とする。</t>
    </r>
  </si>
  <si>
    <t>イ）　被験者負担軽減費請求額は以下により算定され月毎に請求される。</t>
  </si>
  <si>
    <t>被験者負担軽減費請求額（非課税）＝延べ来院回数×10,000円</t>
  </si>
  <si>
    <t>被験者負担軽減費に関する経費請求額＝</t>
  </si>
  <si>
    <t>　　（被験者負担軽減費請求額×1.2×1.3-被験者負担軽減費請求額）×Qに基づく消費税率</t>
  </si>
  <si>
    <t>ロ）　治験依頼者が負担する被験者負担軽減費・被験者負担軽減費に関する経費は当院の</t>
  </si>
  <si>
    <t>附則</t>
  </si>
  <si>
    <t>支払い時期</t>
  </si>
  <si>
    <r>
      <t>被験者</t>
    </r>
    <r>
      <rPr>
        <sz val="11"/>
        <rFont val="ＭＳ Ｐゴシック"/>
        <family val="3"/>
      </rPr>
      <t>負担軽減費</t>
    </r>
  </si>
  <si>
    <t>　　ポイント数×6,000円×契約症例数×90％</t>
  </si>
  <si>
    <t>　</t>
  </si>
  <si>
    <t xml:space="preserve">　　　 </t>
  </si>
  <si>
    <t>新設</t>
  </si>
  <si>
    <t>―</t>
  </si>
  <si>
    <t>A追加症例＝追加症例に関しては甲乙協議のうえAで算出された額の20％を加算した額とする。</t>
  </si>
  <si>
    <t>K追加症例＝追加症例に関しては甲乙協議のうえKで算出された額の20％を加算した額とする。</t>
  </si>
  <si>
    <t>　ポイント数×6,000円×契約症例数×10％</t>
  </si>
  <si>
    <t>1回の入退院につき10,000円を支払うこととする。</t>
  </si>
  <si>
    <t>　C＝治験参加に伴う被験者の負担軽減を図るために、交通費等の支給を行うための経費。</t>
  </si>
  <si>
    <t>「被験者負担軽減費納入通知書」の指示にしたがって納入するものとする。</t>
  </si>
  <si>
    <t>二）治験依頼者が負担する療養費は、当院の指定する期限までに当院の指示にしたがって納入するものとする。</t>
  </si>
  <si>
    <t>算出表</t>
  </si>
  <si>
    <t>O=その他の管理費「当該治験に必要な光熱水料、消耗品費、印刷製本費、通信運搬費、</t>
  </si>
  <si>
    <t>2.間接経費：「技術料、機械損料、治験管理経費（症例検索のためのデータベース作成費等）」</t>
  </si>
  <si>
    <t>　保険外併用療養費支給外経費は、明細書を添付し以下のように依頼者に請求する。</t>
  </si>
  <si>
    <t>　尚、療養負担金は1点10円で算定する。</t>
  </si>
  <si>
    <t xml:space="preserve">ハ）保険外併用療養費支給外経費に不足を生じた場合には協議・合意の上、その不足額を依頼者に請求することができる。
</t>
  </si>
  <si>
    <t>ホ）保険外併用療養費支給外経費に端数が生じた場合は、函館市立病院条例（趣旨）第2条3項に基づき算出する。</t>
  </si>
  <si>
    <t>I・J＝甲乙協議のうえ請求とする。</t>
  </si>
  <si>
    <t>N=AE・SAE等予定外来院の対応費用。実績に応じて甲乙協議のうえ請求とする。</t>
  </si>
  <si>
    <t>M追加症例</t>
  </si>
  <si>
    <t>版数
作成日</t>
  </si>
  <si>
    <t>3.ここに定めた「治験研究費に関する経理」の変更は〇年〇月〇日以降適用する。</t>
  </si>
  <si>
    <t>第5版　2019年2月1日改定</t>
  </si>
  <si>
    <t>算出表
1.直接経費</t>
  </si>
  <si>
    <t>附則1.1削除に伴う記載整備</t>
  </si>
  <si>
    <t>L　人件費（院内CRC開始時準備費用）</t>
  </si>
  <si>
    <t>M　人件費（院内CRC費用）</t>
  </si>
  <si>
    <t>M　追加症例　人件費（院内CRC費用）</t>
  </si>
  <si>
    <t>1.1直接経費の★で示すG・L・Mは院内職員対応時に発生する費用とする。</t>
  </si>
  <si>
    <t>2.医療機器の臨床試験の場合は「治験薬」を「治験機器」と読み替えるものとする。</t>
  </si>
  <si>
    <t>記載整備のため削除</t>
  </si>
  <si>
    <t>市立函館病院治験業務手順書改定に伴う変更</t>
  </si>
  <si>
    <r>
      <t>治験事務局費</t>
    </r>
    <r>
      <rPr>
        <sz val="9"/>
        <rFont val="ＭＳ Ｐゴシック"/>
        <family val="3"/>
      </rPr>
      <t>（病院事務局対応費用）</t>
    </r>
  </si>
  <si>
    <t>制定</t>
  </si>
  <si>
    <t>改定</t>
  </si>
  <si>
    <t>治験研究費に関する経理</t>
  </si>
  <si>
    <t>　治験依頼者は、年度毎に以下の算出表の合計額の実績に応じて支払うものとする。ただし、被験者負担軽減費及び被験者負担軽減費に付随する管理費・間接経費については、実績に応じて支払う。尚、本様式に定めのない事項及びその他疑義を生じた事項については、その都度甲、乙協議して定めるものとする。</t>
  </si>
  <si>
    <t>記載整備</t>
  </si>
  <si>
    <t>（当院の旅費規程による）</t>
  </si>
  <si>
    <t>治験研究費の算定は次のとおりとする。</t>
  </si>
  <si>
    <t>西暦1997年　9月　1日　　　　　　　　　　</t>
  </si>
  <si>
    <t xml:space="preserve">西暦2015年　4月23日　　　　　　　　　 </t>
  </si>
  <si>
    <t>西暦2015年　8月31日　　　第2版　　　</t>
  </si>
  <si>
    <t>西暦2016年　5月20日　　　第3版　　　</t>
  </si>
  <si>
    <t>西暦2018年　2月 8日　　　第3版補遺</t>
  </si>
  <si>
    <t>西暦2018年　2月 1日　　　第5版</t>
  </si>
  <si>
    <t>附則
西暦1997年9月  1日　　　　　　　　     制定
西暦2015年4月23日　　　　　　　        改定
西暦2015年8月31日　  第2版　　　    改定
西暦2016年5月20日　  第3版　　　    改定
西暦2018年2月  8日　　第3版補遺    改定
西暦2019年2月  1日　　第5版　　　    改定</t>
  </si>
  <si>
    <r>
      <t>直 接 経 費 合 計</t>
    </r>
    <r>
      <rPr>
        <sz val="9"/>
        <rFont val="ＭＳ Ｐゴシック"/>
        <family val="3"/>
      </rPr>
      <t>(A＋A追加症例＋B＋E＋F＋G＋H＋I＋J＋K＋K追加症例＋L＋M＋M追加症例＋N＋O)</t>
    </r>
  </si>
  <si>
    <t>その他の管理費（A＋A追加症例＋B＋E＋F＋G＋H＋I＋J＋L＋M+M追加症例＋N）×20％</t>
  </si>
  <si>
    <t xml:space="preserve">　　　小計（A＋A追加症例＋B＋E＋F＋G＋H＋I＋J＋K＋K追加症例＋L＋M＋M追加症例＋N＋O＋P）            </t>
  </si>
  <si>
    <t xml:space="preserve">4.合計（A＋A追加症例＋B＋E＋F＋G＋H＋I＋J＋K＋K追加症例＋L＋M＋M追加症例＋N＋O＋P＋Q）  </t>
  </si>
  <si>
    <t>　　治験進行管理等に必要な経費」として（A＋A追加症例＋B＋E＋F＋G＋H＋I＋J＋L＋M＋</t>
  </si>
  <si>
    <t>M追加症例＋N）の20％に相当する額とする。</t>
  </si>
  <si>
    <t>O その他の管理費（A＋A追加症例＋B＋E＋F＋G＋H＋I＋J＋L＋M）×20％</t>
  </si>
  <si>
    <t>直 接 経 費 合 計(A＋A追加症例＋B＋E＋F＋G＋H＋I＋J＋K＋K追加症例＋L＋M＋M追加症例＋N＋O)</t>
  </si>
  <si>
    <t>直 接 経 費 合 計(A＋A追加症例＋B＋E＋F＋G＋H＋I＋J＋K＋K追加症例＋L＋M＋O)</t>
  </si>
  <si>
    <t xml:space="preserve">小計（A＋A追加症例＋B＋E＋F＋G＋H＋I＋J＋K＋K追加症例＋L＋M＋O＋P）            </t>
  </si>
  <si>
    <t>附則</t>
  </si>
  <si>
    <t xml:space="preserve">4.合計（A＋A追加症例＋B＋E＋F＋G＋H＋I＋J＋K＋K追加症例＋L＋M＋O＋P＋Q）  </t>
  </si>
  <si>
    <t>算出表
1.直接経費</t>
  </si>
  <si>
    <t xml:space="preserve">O=その他の管理費「当該治験に必要な光熱水料、消耗品費、印刷製本費、通信運搬費、治験進行管理等に必要な経費」として（A＋A追加症例＋B＋E＋F＋G＋H＋I＋J＋L＋M）の20％に相当する額とする。
</t>
  </si>
  <si>
    <t>M追加症例　新設につき追記
N　記載漏れのため追記</t>
  </si>
  <si>
    <r>
      <t>G　治験事務局費</t>
    </r>
    <r>
      <rPr>
        <u val="single"/>
        <sz val="11"/>
        <rFont val="ＭＳ Ｐゴシック"/>
        <family val="3"/>
      </rPr>
      <t>（病院事務局対応費用）</t>
    </r>
  </si>
  <si>
    <r>
      <t xml:space="preserve">
</t>
    </r>
    <r>
      <rPr>
        <u val="single"/>
        <sz val="11"/>
        <rFont val="ＭＳ Ｐゴシック"/>
        <family val="3"/>
      </rPr>
      <t>★</t>
    </r>
    <r>
      <rPr>
        <sz val="11"/>
        <rFont val="ＭＳ Ｐゴシック"/>
        <family val="3"/>
      </rPr>
      <t>G　治験事務局費</t>
    </r>
  </si>
  <si>
    <r>
      <rPr>
        <u val="single"/>
        <sz val="11"/>
        <rFont val="ＭＳ Ｐゴシック"/>
        <family val="3"/>
      </rPr>
      <t>★</t>
    </r>
    <r>
      <rPr>
        <sz val="11"/>
        <rFont val="ＭＳ Ｐゴシック"/>
        <family val="3"/>
      </rPr>
      <t>L　人件費（院内CRC開始時準備費用）</t>
    </r>
  </si>
  <si>
    <r>
      <rPr>
        <u val="single"/>
        <sz val="11"/>
        <rFont val="ＭＳ Ｐゴシック"/>
        <family val="3"/>
      </rPr>
      <t>★</t>
    </r>
    <r>
      <rPr>
        <sz val="11"/>
        <rFont val="ＭＳ Ｐゴシック"/>
        <family val="3"/>
      </rPr>
      <t>M　人件費（院内CRC費用）</t>
    </r>
  </si>
  <si>
    <r>
      <t>O その他の管理費（A＋A追加症例＋B＋E＋F＋G＋H＋I＋J＋L＋M</t>
    </r>
    <r>
      <rPr>
        <u val="single"/>
        <sz val="11"/>
        <rFont val="ＭＳ Ｐゴシック"/>
        <family val="3"/>
      </rPr>
      <t>+M追加症例＋N</t>
    </r>
    <r>
      <rPr>
        <sz val="11"/>
        <rFont val="ＭＳ Ｐゴシック"/>
        <family val="3"/>
      </rPr>
      <t>）×20％</t>
    </r>
  </si>
  <si>
    <r>
      <t>小計（A＋A追加症例＋B＋E＋F＋G＋H＋I＋J＋K＋K追加症例＋L＋M</t>
    </r>
    <r>
      <rPr>
        <u val="single"/>
        <sz val="11"/>
        <rFont val="ＭＳ Ｐゴシック"/>
        <family val="3"/>
      </rPr>
      <t>＋M追加症例＋N</t>
    </r>
    <r>
      <rPr>
        <sz val="11"/>
        <rFont val="ＭＳ Ｐゴシック"/>
        <family val="3"/>
      </rPr>
      <t xml:space="preserve">＋O＋P）            </t>
    </r>
  </si>
  <si>
    <r>
      <t>4.合計（A＋A追加症例＋B＋E＋F＋G＋H＋I＋J＋K＋K追加症例＋L＋M</t>
    </r>
    <r>
      <rPr>
        <u val="single"/>
        <sz val="11"/>
        <rFont val="ＭＳ Ｐゴシック"/>
        <family val="3"/>
      </rPr>
      <t>＋M追加症例＋N</t>
    </r>
    <r>
      <rPr>
        <sz val="11"/>
        <rFont val="ＭＳ Ｐゴシック"/>
        <family val="3"/>
      </rPr>
      <t xml:space="preserve">＋O＋P＋Q）  </t>
    </r>
  </si>
  <si>
    <r>
      <t>O=その他の管理費「当該治験に必要な光熱水料、消耗品費、印刷製本費、通信運搬費、治験進行管理等に必要な経費」として（A＋A追加症例＋B＋E＋F＋G＋H＋I＋J＋L＋M</t>
    </r>
    <r>
      <rPr>
        <u val="single"/>
        <sz val="11"/>
        <rFont val="ＭＳ Ｐゴシック"/>
        <family val="3"/>
      </rPr>
      <t>＋M追加症例＋N</t>
    </r>
    <r>
      <rPr>
        <sz val="11"/>
        <rFont val="ＭＳ Ｐゴシック"/>
        <family val="3"/>
      </rPr>
      <t xml:space="preserve">）の20％に相当する額とする。
</t>
    </r>
  </si>
  <si>
    <r>
      <t xml:space="preserve">
</t>
    </r>
    <r>
      <rPr>
        <u val="single"/>
        <sz val="11"/>
        <rFont val="ＭＳ Ｐゴシック"/>
        <family val="3"/>
      </rPr>
      <t xml:space="preserve">M追加症例＝追加症例に関しては甲乙の協議のうえMで算出された額の20％を加算した額とする。
</t>
    </r>
  </si>
  <si>
    <t>第3版 2016年5月20日
補遺作成日：2018年2月8日</t>
  </si>
  <si>
    <t>症例数</t>
  </si>
  <si>
    <t>回</t>
  </si>
  <si>
    <t>症例</t>
  </si>
  <si>
    <t>M追加症例=院内治験コーディネーター追加症例費用：ポイント数×6,000円×追加症例数×120%</t>
  </si>
  <si>
    <t>を甲乙協議のうえ請求する。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</si>
</sst>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_);[Red]\(#,##0\)"/>
    <numFmt numFmtId="178" formatCode="&quot;¥&quot;#,##0_);[Red]\(&quot;¥&quot;#,##0\)"/>
    <numFmt numFmtId="179" formatCode="&quot;¥&quot;#,##0.0_);[Red]\(&quot;¥&quot;#,##0.0\)"/>
    <numFmt numFmtId="180" formatCode="&quot;¥&quot;#,##0.00_);[Red]\(&quot;¥&quot;#,##0.00\)"/>
  </numFmts>
  <fonts count="45">
    <font>
      <sz val="11"/>
      <name val="ＭＳ Ｐゴシック"/>
      <family val="3"/>
    </font>
    <font>
      <sz val="6"/>
      <name val="ＭＳ Ｐゴシック"/>
      <family val="3"/>
    </font>
    <font>
      <b/>
      <sz val="11"/>
      <name val="ＭＳ Ｐゴシック"/>
      <family val="3"/>
    </font>
    <font>
      <vertAlign val="superscript"/>
      <sz val="11"/>
      <name val="ＭＳ Ｐゴシック"/>
      <family val="3"/>
    </font>
    <font>
      <sz val="9"/>
      <name val="ＭＳ Ｐゴシック"/>
      <family val="3"/>
    </font>
    <font>
      <sz val="10"/>
      <name val="ＭＳ Ｐゴシック"/>
      <family val="3"/>
    </font>
    <font>
      <sz val="8"/>
      <name val="ＭＳ Ｐゴシック"/>
      <family val="3"/>
    </font>
    <font>
      <b/>
      <vertAlign val="superscript"/>
      <sz val="11"/>
      <name val="ＭＳ Ｐゴシック"/>
      <family val="3"/>
    </font>
    <font>
      <sz val="11"/>
      <color indexed="9"/>
      <name val="ＭＳ Ｐゴシック"/>
      <family val="3"/>
    </font>
    <font>
      <b/>
      <sz val="12"/>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style="medium"/>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medium"/>
    </border>
    <border>
      <left>
        <color indexed="63"/>
      </left>
      <right style="medium"/>
      <top style="medium"/>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8">
    <xf numFmtId="0" fontId="0" fillId="0" borderId="0" xfId="0"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0" fillId="0" borderId="0" xfId="0" applyFont="1" applyFill="1" applyAlignment="1">
      <alignment horizontal="right" vertical="center"/>
    </xf>
    <xf numFmtId="0" fontId="4" fillId="0" borderId="11" xfId="0" applyFont="1" applyFill="1"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0" fillId="0" borderId="12"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pplyAlignment="1">
      <alignment horizontal="left" vertical="top"/>
    </xf>
    <xf numFmtId="0" fontId="0" fillId="0" borderId="13"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178" fontId="0" fillId="0" borderId="15" xfId="0" applyNumberFormat="1"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178" fontId="0" fillId="0" borderId="19" xfId="0" applyNumberFormat="1" applyFont="1" applyFill="1" applyBorder="1" applyAlignment="1">
      <alignment horizontal="right" vertical="center"/>
    </xf>
    <xf numFmtId="5" fontId="4" fillId="0" borderId="20" xfId="0" applyNumberFormat="1" applyFont="1" applyFill="1" applyBorder="1" applyAlignment="1">
      <alignment vertical="center"/>
    </xf>
    <xf numFmtId="0" fontId="6" fillId="0" borderId="10" xfId="0" applyFont="1" applyFill="1" applyBorder="1" applyAlignment="1">
      <alignment horizontal="center" vertical="center"/>
    </xf>
    <xf numFmtId="178" fontId="0" fillId="0" borderId="19" xfId="0" applyNumberFormat="1" applyFill="1" applyBorder="1" applyAlignment="1">
      <alignment horizontal="right" vertical="center"/>
    </xf>
    <xf numFmtId="0" fontId="0" fillId="0" borderId="16" xfId="0" applyFont="1" applyFill="1" applyBorder="1" applyAlignment="1">
      <alignment horizontal="center" vertical="center"/>
    </xf>
    <xf numFmtId="5" fontId="0" fillId="0" borderId="20" xfId="0" applyNumberFormat="1" applyFont="1" applyFill="1" applyBorder="1" applyAlignment="1">
      <alignment vertical="center"/>
    </xf>
    <xf numFmtId="0" fontId="0" fillId="0" borderId="11" xfId="0" applyFont="1" applyFill="1" applyBorder="1" applyAlignment="1">
      <alignment vertical="center"/>
    </xf>
    <xf numFmtId="0" fontId="0" fillId="0" borderId="21" xfId="0" applyFont="1" applyFill="1" applyBorder="1" applyAlignment="1">
      <alignment vertical="center"/>
    </xf>
    <xf numFmtId="0" fontId="4" fillId="0" borderId="21" xfId="0" applyFont="1" applyFill="1" applyBorder="1" applyAlignment="1">
      <alignment vertical="center"/>
    </xf>
    <xf numFmtId="5" fontId="0" fillId="0" borderId="22" xfId="0" applyNumberFormat="1" applyFont="1" applyFill="1" applyBorder="1" applyAlignment="1">
      <alignment vertical="center"/>
    </xf>
    <xf numFmtId="0" fontId="6" fillId="0" borderId="16" xfId="0" applyFont="1" applyFill="1" applyBorder="1" applyAlignment="1">
      <alignment horizontal="center" vertical="center"/>
    </xf>
    <xf numFmtId="5" fontId="0" fillId="0" borderId="23" xfId="0" applyNumberFormat="1" applyFont="1" applyFill="1" applyBorder="1" applyAlignment="1">
      <alignment vertical="center"/>
    </xf>
    <xf numFmtId="0" fontId="0" fillId="0" borderId="0" xfId="0" applyFont="1" applyFill="1" applyBorder="1" applyAlignment="1">
      <alignment vertical="center" shrinkToFit="1"/>
    </xf>
    <xf numFmtId="0" fontId="6" fillId="0" borderId="16" xfId="0" applyFont="1" applyFill="1" applyBorder="1" applyAlignment="1">
      <alignment vertical="center"/>
    </xf>
    <xf numFmtId="0" fontId="0" fillId="0" borderId="12" xfId="0" applyFont="1" applyFill="1" applyBorder="1" applyAlignment="1">
      <alignment horizontal="center" vertical="center"/>
    </xf>
    <xf numFmtId="178" fontId="0" fillId="0" borderId="19" xfId="0" applyNumberFormat="1" applyFont="1" applyFill="1" applyBorder="1" applyAlignment="1">
      <alignment vertical="center"/>
    </xf>
    <xf numFmtId="0" fontId="0" fillId="0" borderId="17" xfId="0" applyFont="1" applyFill="1" applyBorder="1" applyAlignment="1">
      <alignment horizontal="center" vertical="center"/>
    </xf>
    <xf numFmtId="178" fontId="0" fillId="0" borderId="24"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0" fillId="0" borderId="10" xfId="0" applyFill="1" applyBorder="1" applyAlignment="1">
      <alignment vertical="center"/>
    </xf>
    <xf numFmtId="0" fontId="0" fillId="0" borderId="25" xfId="0" applyFont="1" applyFill="1" applyBorder="1" applyAlignment="1">
      <alignment vertical="center"/>
    </xf>
    <xf numFmtId="0" fontId="5" fillId="0" borderId="10" xfId="0" applyFont="1" applyFill="1" applyBorder="1" applyAlignment="1">
      <alignment vertical="center" shrinkToFit="1"/>
    </xf>
    <xf numFmtId="0" fontId="0" fillId="0" borderId="20" xfId="0" applyFont="1" applyFill="1" applyBorder="1" applyAlignment="1">
      <alignment vertical="center" shrinkToFit="1"/>
    </xf>
    <xf numFmtId="0" fontId="3" fillId="0" borderId="12" xfId="0" applyFont="1" applyFill="1" applyBorder="1" applyAlignment="1">
      <alignment vertical="center"/>
    </xf>
    <xf numFmtId="178" fontId="0" fillId="0" borderId="26" xfId="0" applyNumberFormat="1" applyFont="1" applyFill="1" applyBorder="1" applyAlignment="1">
      <alignment horizontal="right" vertical="center"/>
    </xf>
    <xf numFmtId="5" fontId="0" fillId="0" borderId="27"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178" fontId="0" fillId="0" borderId="28" xfId="0" applyNumberFormat="1" applyFont="1" applyFill="1" applyBorder="1" applyAlignment="1">
      <alignment horizontal="right" vertical="center"/>
    </xf>
    <xf numFmtId="0" fontId="0" fillId="0" borderId="29" xfId="0" applyFont="1" applyFill="1" applyBorder="1" applyAlignment="1">
      <alignment vertical="center"/>
    </xf>
    <xf numFmtId="5" fontId="0" fillId="0" borderId="24" xfId="0" applyNumberFormat="1" applyFont="1" applyFill="1" applyBorder="1" applyAlignment="1">
      <alignment vertical="center"/>
    </xf>
    <xf numFmtId="0" fontId="0" fillId="0" borderId="30" xfId="0" applyFont="1" applyFill="1" applyBorder="1" applyAlignment="1">
      <alignment vertical="center"/>
    </xf>
    <xf numFmtId="5" fontId="4" fillId="0" borderId="24" xfId="0" applyNumberFormat="1" applyFont="1" applyFill="1" applyBorder="1" applyAlignment="1">
      <alignment vertical="center"/>
    </xf>
    <xf numFmtId="0" fontId="0" fillId="0" borderId="31" xfId="0" applyFont="1" applyFill="1" applyBorder="1" applyAlignment="1">
      <alignment vertical="center"/>
    </xf>
    <xf numFmtId="178" fontId="0" fillId="0" borderId="32" xfId="0" applyNumberFormat="1" applyFont="1" applyFill="1" applyBorder="1" applyAlignment="1">
      <alignment horizontal="right" vertical="center"/>
    </xf>
    <xf numFmtId="0" fontId="0" fillId="0" borderId="33" xfId="0" applyFont="1" applyFill="1" applyBorder="1" applyAlignment="1">
      <alignment vertical="center"/>
    </xf>
    <xf numFmtId="5" fontId="0" fillId="0" borderId="34" xfId="0" applyNumberFormat="1" applyFont="1" applyFill="1" applyBorder="1" applyAlignment="1">
      <alignment vertical="center"/>
    </xf>
    <xf numFmtId="5" fontId="0" fillId="0" borderId="0" xfId="0" applyNumberFormat="1" applyFont="1" applyFill="1" applyAlignment="1">
      <alignment vertical="center"/>
    </xf>
    <xf numFmtId="0" fontId="0" fillId="0" borderId="0" xfId="0" applyFill="1" applyAlignment="1">
      <alignment horizontal="left" vertical="center"/>
    </xf>
    <xf numFmtId="0" fontId="3"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horizontal="left" vertical="center"/>
    </xf>
    <xf numFmtId="5" fontId="0" fillId="0" borderId="35" xfId="0" applyNumberFormat="1" applyFont="1" applyFill="1" applyBorder="1" applyAlignment="1">
      <alignment vertical="center"/>
    </xf>
    <xf numFmtId="5" fontId="8" fillId="0" borderId="12" xfId="0" applyNumberFormat="1" applyFont="1" applyFill="1" applyBorder="1" applyAlignment="1">
      <alignment vertical="center" shrinkToFit="1"/>
    </xf>
    <xf numFmtId="6" fontId="8" fillId="0" borderId="36" xfId="0" applyNumberFormat="1" applyFont="1" applyFill="1" applyBorder="1" applyAlignment="1">
      <alignment vertical="center" shrinkToFit="1"/>
    </xf>
    <xf numFmtId="6" fontId="8" fillId="0" borderId="10" xfId="0" applyNumberFormat="1" applyFont="1" applyFill="1" applyBorder="1" applyAlignment="1">
      <alignment vertical="center" shrinkToFit="1"/>
    </xf>
    <xf numFmtId="5" fontId="8" fillId="0" borderId="25" xfId="0" applyNumberFormat="1" applyFont="1" applyFill="1" applyBorder="1" applyAlignment="1">
      <alignment vertical="center" shrinkToFit="1"/>
    </xf>
    <xf numFmtId="5" fontId="8" fillId="0" borderId="0" xfId="0" applyNumberFormat="1" applyFont="1" applyFill="1" applyBorder="1" applyAlignment="1">
      <alignment vertical="center" shrinkToFit="1"/>
    </xf>
    <xf numFmtId="5" fontId="8" fillId="0" borderId="10" xfId="0" applyNumberFormat="1" applyFont="1" applyFill="1" applyBorder="1" applyAlignment="1">
      <alignment vertical="center" shrinkToFit="1"/>
    </xf>
    <xf numFmtId="5" fontId="8" fillId="0" borderId="37" xfId="0" applyNumberFormat="1" applyFont="1" applyFill="1" applyBorder="1" applyAlignment="1">
      <alignment vertical="center" shrinkToFit="1"/>
    </xf>
    <xf numFmtId="5" fontId="6" fillId="0" borderId="22" xfId="0" applyNumberFormat="1" applyFont="1" applyFill="1" applyBorder="1" applyAlignment="1">
      <alignment horizontal="center" vertical="center" wrapText="1"/>
    </xf>
    <xf numFmtId="178" fontId="0" fillId="0" borderId="21" xfId="0" applyNumberFormat="1" applyFont="1" applyFill="1" applyBorder="1" applyAlignment="1">
      <alignment horizontal="right" vertical="center"/>
    </xf>
    <xf numFmtId="0" fontId="0" fillId="0" borderId="17" xfId="0" applyFill="1" applyBorder="1" applyAlignment="1">
      <alignment vertical="center"/>
    </xf>
    <xf numFmtId="0" fontId="9" fillId="0" borderId="0" xfId="0" applyFont="1" applyFill="1" applyBorder="1" applyAlignment="1">
      <alignment horizontal="left" vertical="top" wrapText="1"/>
    </xf>
    <xf numFmtId="0" fontId="4" fillId="0" borderId="38" xfId="0" applyFont="1" applyFill="1" applyBorder="1" applyAlignment="1">
      <alignment vertical="center"/>
    </xf>
    <xf numFmtId="5" fontId="4" fillId="0" borderId="20" xfId="0" applyNumberFormat="1" applyFont="1" applyFill="1" applyBorder="1" applyAlignment="1">
      <alignment vertical="center" wrapText="1"/>
    </xf>
    <xf numFmtId="0" fontId="4" fillId="0" borderId="12" xfId="0" applyFont="1" applyFill="1" applyBorder="1" applyAlignment="1">
      <alignment vertical="center"/>
    </xf>
    <xf numFmtId="0" fontId="0" fillId="0" borderId="10" xfId="0" applyFill="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left" vertical="center" wrapText="1"/>
    </xf>
    <xf numFmtId="0" fontId="10" fillId="0" borderId="10" xfId="0" applyFont="1" applyBorder="1" applyAlignment="1">
      <alignment vertical="center"/>
    </xf>
    <xf numFmtId="0" fontId="0" fillId="0" borderId="39" xfId="0" applyFont="1" applyFill="1" applyBorder="1" applyAlignment="1">
      <alignment horizontal="center" vertical="center"/>
    </xf>
    <xf numFmtId="5" fontId="0" fillId="0" borderId="18" xfId="0" applyNumberFormat="1" applyFont="1" applyFill="1" applyBorder="1" applyAlignment="1">
      <alignment horizontal="right" vertical="center"/>
    </xf>
    <xf numFmtId="0" fontId="0" fillId="0" borderId="17" xfId="0" applyFont="1" applyFill="1" applyBorder="1" applyAlignment="1">
      <alignment vertical="center"/>
    </xf>
    <xf numFmtId="0" fontId="10" fillId="0" borderId="10" xfId="0" applyFont="1" applyBorder="1" applyAlignment="1">
      <alignment vertical="center" wrapText="1"/>
    </xf>
    <xf numFmtId="0" fontId="0" fillId="0" borderId="0" xfId="0" applyFont="1" applyFill="1" applyBorder="1" applyAlignment="1">
      <alignment horizontal="left" vertical="top" wrapText="1"/>
    </xf>
    <xf numFmtId="0" fontId="0" fillId="0" borderId="18" xfId="0" applyFont="1" applyFill="1" applyBorder="1" applyAlignment="1">
      <alignment vertical="center"/>
    </xf>
    <xf numFmtId="5" fontId="0" fillId="0" borderId="18" xfId="0" applyNumberFormat="1"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horizontal="left" vertical="center"/>
    </xf>
    <xf numFmtId="0" fontId="0" fillId="0" borderId="17" xfId="0" applyFont="1" applyFill="1" applyBorder="1" applyAlignment="1">
      <alignment horizontal="right" vertical="center"/>
    </xf>
    <xf numFmtId="5" fontId="0" fillId="0" borderId="40" xfId="0" applyNumberFormat="1" applyFont="1" applyFill="1" applyBorder="1" applyAlignment="1">
      <alignment horizontal="right" vertical="center"/>
    </xf>
    <xf numFmtId="5" fontId="0" fillId="0" borderId="40" xfId="0" applyNumberFormat="1" applyFont="1" applyFill="1" applyBorder="1" applyAlignment="1">
      <alignment vertical="center" shrinkToFit="1"/>
    </xf>
    <xf numFmtId="5" fontId="0" fillId="0" borderId="18" xfId="0" applyNumberFormat="1" applyFont="1" applyFill="1" applyBorder="1" applyAlignment="1">
      <alignment vertical="center" shrinkToFit="1"/>
    </xf>
    <xf numFmtId="0" fontId="0" fillId="0" borderId="0" xfId="0" applyFont="1" applyFill="1" applyBorder="1" applyAlignment="1">
      <alignment vertical="center"/>
    </xf>
    <xf numFmtId="0" fontId="0" fillId="0" borderId="12" xfId="0" applyFont="1" applyFill="1" applyBorder="1" applyAlignment="1">
      <alignment vertical="center" shrinkToFit="1"/>
    </xf>
    <xf numFmtId="6" fontId="0" fillId="0" borderId="36" xfId="0" applyNumberFormat="1" applyFont="1" applyFill="1" applyBorder="1" applyAlignment="1">
      <alignment vertical="center" shrinkToFit="1"/>
    </xf>
    <xf numFmtId="0" fontId="0" fillId="0" borderId="41" xfId="0" applyFont="1" applyFill="1" applyBorder="1" applyAlignment="1">
      <alignment vertical="center"/>
    </xf>
    <xf numFmtId="0" fontId="0" fillId="0" borderId="35" xfId="0"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12" xfId="0" applyFont="1" applyFill="1" applyBorder="1" applyAlignment="1">
      <alignment vertical="center" shrinkToFit="1"/>
    </xf>
    <xf numFmtId="0" fontId="0" fillId="0" borderId="12" xfId="0" applyFont="1" applyFill="1" applyBorder="1" applyAlignment="1">
      <alignment horizontal="left" vertical="center" wrapText="1"/>
    </xf>
    <xf numFmtId="0" fontId="0" fillId="0" borderId="37"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 fillId="0" borderId="0" xfId="0" applyFont="1" applyFill="1" applyAlignment="1">
      <alignment horizontal="left" vertical="center"/>
    </xf>
    <xf numFmtId="0" fontId="6" fillId="0" borderId="4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vertical="center"/>
    </xf>
    <xf numFmtId="0" fontId="5" fillId="0" borderId="31" xfId="0" applyFont="1" applyFill="1" applyBorder="1" applyAlignment="1">
      <alignment vertical="center"/>
    </xf>
    <xf numFmtId="0" fontId="5" fillId="0" borderId="12" xfId="0" applyFont="1" applyFill="1" applyBorder="1" applyAlignment="1">
      <alignment vertical="center"/>
    </xf>
    <xf numFmtId="0" fontId="5" fillId="0" borderId="18" xfId="0" applyFont="1" applyFill="1" applyBorder="1" applyAlignment="1">
      <alignment vertical="center"/>
    </xf>
    <xf numFmtId="0" fontId="0" fillId="0" borderId="4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0" xfId="0" applyFill="1" applyAlignment="1">
      <alignment horizontal="left" vertical="distributed" wrapText="1"/>
    </xf>
    <xf numFmtId="0" fontId="0" fillId="0" borderId="3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0" fillId="0" borderId="0" xfId="0" applyFont="1" applyFill="1" applyAlignment="1">
      <alignment horizontal="left" vertical="center" wrapText="1"/>
    </xf>
    <xf numFmtId="5" fontId="6" fillId="0" borderId="23" xfId="0" applyNumberFormat="1" applyFont="1" applyFill="1" applyBorder="1" applyAlignment="1">
      <alignment horizontal="center" vertical="center" wrapText="1"/>
    </xf>
    <xf numFmtId="5" fontId="6" fillId="0" borderId="22" xfId="0" applyNumberFormat="1"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177" fontId="44" fillId="33" borderId="18"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4"/>
  <sheetViews>
    <sheetView tabSelected="1" view="pageLayout" zoomScale="85" zoomScalePageLayoutView="85" workbookViewId="0" topLeftCell="A50">
      <selection activeCell="J61" sqref="J61"/>
    </sheetView>
  </sheetViews>
  <sheetFormatPr defaultColWidth="9.00390625" defaultRowHeight="13.5"/>
  <cols>
    <col min="1" max="1" width="2.875" style="2" customWidth="1"/>
    <col min="2" max="2" width="9.00390625" style="6" customWidth="1"/>
    <col min="3" max="3" width="30.00390625" style="2" customWidth="1"/>
    <col min="4" max="4" width="7.625" style="2" customWidth="1"/>
    <col min="5" max="5" width="13.75390625" style="1" customWidth="1"/>
    <col min="6" max="6" width="3.25390625" style="117" customWidth="1"/>
    <col min="7" max="7" width="4.625" style="117" customWidth="1"/>
    <col min="8" max="8" width="2.625" style="117" customWidth="1"/>
    <col min="9" max="9" width="5.375" style="117" customWidth="1"/>
    <col min="10" max="10" width="9.50390625" style="117" customWidth="1"/>
    <col min="11" max="11" width="4.125" style="2" hidden="1" customWidth="1"/>
    <col min="12" max="12" width="6.50390625" style="2" hidden="1" customWidth="1"/>
    <col min="13" max="13" width="1.625" style="2" hidden="1" customWidth="1"/>
    <col min="14" max="14" width="9.50390625" style="2" customWidth="1"/>
    <col min="15" max="15" width="13.50390625" style="2" customWidth="1"/>
    <col min="16" max="17" width="6.00390625" style="2" customWidth="1"/>
    <col min="18" max="22" width="3.125" style="10" customWidth="1"/>
    <col min="23" max="23" width="10.25390625" style="7" customWidth="1"/>
    <col min="24" max="24" width="6.875" style="2" customWidth="1"/>
    <col min="25" max="16384" width="9.00390625" style="2" customWidth="1"/>
  </cols>
  <sheetData>
    <row r="1" spans="1:14" ht="15.75" customHeight="1">
      <c r="A1" s="139" t="s">
        <v>139</v>
      </c>
      <c r="B1" s="139"/>
      <c r="C1" s="139"/>
      <c r="D1" s="139"/>
      <c r="E1" s="139"/>
      <c r="F1" s="139"/>
      <c r="G1" s="139"/>
      <c r="H1" s="139"/>
      <c r="I1" s="139"/>
      <c r="J1" s="139"/>
      <c r="K1" s="139"/>
      <c r="L1" s="139"/>
      <c r="M1" s="139"/>
      <c r="N1" s="139"/>
    </row>
    <row r="2" spans="1:14" ht="15.75" customHeight="1">
      <c r="A2" s="139"/>
      <c r="B2" s="139"/>
      <c r="C2" s="139"/>
      <c r="D2" s="139"/>
      <c r="E2" s="139"/>
      <c r="F2" s="139"/>
      <c r="G2" s="139"/>
      <c r="H2" s="139"/>
      <c r="I2" s="139"/>
      <c r="J2" s="139"/>
      <c r="K2" s="139"/>
      <c r="L2" s="139"/>
      <c r="M2" s="139"/>
      <c r="N2" s="139"/>
    </row>
    <row r="3" spans="1:14" ht="13.5">
      <c r="A3" s="140" t="s">
        <v>140</v>
      </c>
      <c r="B3" s="140"/>
      <c r="C3" s="140"/>
      <c r="D3" s="140"/>
      <c r="E3" s="140"/>
      <c r="F3" s="140"/>
      <c r="G3" s="140"/>
      <c r="H3" s="140"/>
      <c r="I3" s="140"/>
      <c r="J3" s="140"/>
      <c r="K3" s="140"/>
      <c r="L3" s="140"/>
      <c r="M3" s="140"/>
      <c r="N3" s="140"/>
    </row>
    <row r="4" spans="1:16" ht="21.75" customHeight="1">
      <c r="A4" s="140"/>
      <c r="B4" s="140"/>
      <c r="C4" s="140"/>
      <c r="D4" s="140"/>
      <c r="E4" s="140"/>
      <c r="F4" s="140"/>
      <c r="G4" s="140"/>
      <c r="H4" s="140"/>
      <c r="I4" s="140"/>
      <c r="J4" s="140"/>
      <c r="K4" s="140"/>
      <c r="L4" s="140"/>
      <c r="M4" s="140"/>
      <c r="N4" s="140"/>
      <c r="O4" s="17"/>
      <c r="P4" s="17"/>
    </row>
    <row r="5" spans="1:16" ht="21.75" customHeight="1">
      <c r="A5" s="140"/>
      <c r="B5" s="140"/>
      <c r="C5" s="140"/>
      <c r="D5" s="140"/>
      <c r="E5" s="140"/>
      <c r="F5" s="140"/>
      <c r="G5" s="140"/>
      <c r="H5" s="140"/>
      <c r="I5" s="140"/>
      <c r="J5" s="140"/>
      <c r="K5" s="140"/>
      <c r="L5" s="140"/>
      <c r="M5" s="140"/>
      <c r="N5" s="140"/>
      <c r="O5" s="17"/>
      <c r="P5" s="17"/>
    </row>
    <row r="6" spans="1:16" ht="22.5" customHeight="1" thickBot="1">
      <c r="A6" s="16"/>
      <c r="B6" s="83" t="s">
        <v>114</v>
      </c>
      <c r="C6" s="16"/>
      <c r="D6" s="16"/>
      <c r="E6" s="96"/>
      <c r="F6" s="96"/>
      <c r="G6" s="96"/>
      <c r="H6" s="96"/>
      <c r="I6" s="96"/>
      <c r="J6" s="96"/>
      <c r="K6" s="16"/>
      <c r="L6" s="16"/>
      <c r="M6" s="16"/>
      <c r="N6" s="16"/>
      <c r="O6" s="18"/>
      <c r="P6" s="18"/>
    </row>
    <row r="7" spans="1:14" ht="22.5" customHeight="1">
      <c r="A7" s="19" t="s">
        <v>10</v>
      </c>
      <c r="B7" s="20"/>
      <c r="C7" s="21"/>
      <c r="D7" s="143" t="s">
        <v>72</v>
      </c>
      <c r="E7" s="143"/>
      <c r="F7" s="144" t="s">
        <v>73</v>
      </c>
      <c r="G7" s="144"/>
      <c r="H7" s="144" t="s">
        <v>176</v>
      </c>
      <c r="I7" s="144"/>
      <c r="J7" s="92" t="s">
        <v>74</v>
      </c>
      <c r="K7" s="22"/>
      <c r="L7" s="21"/>
      <c r="M7" s="21"/>
      <c r="N7" s="84" t="s">
        <v>100</v>
      </c>
    </row>
    <row r="8" spans="1:14" ht="22.5" customHeight="1">
      <c r="A8" s="23"/>
      <c r="B8" s="3" t="s">
        <v>38</v>
      </c>
      <c r="C8" s="25" t="s">
        <v>2</v>
      </c>
      <c r="D8" s="15" t="s">
        <v>5</v>
      </c>
      <c r="E8" s="93"/>
      <c r="F8" s="129"/>
      <c r="G8" s="130"/>
      <c r="H8" s="94"/>
      <c r="I8" s="97" t="s">
        <v>39</v>
      </c>
      <c r="J8" s="73">
        <f>E8*H8</f>
        <v>0</v>
      </c>
      <c r="K8" s="28" t="s">
        <v>27</v>
      </c>
      <c r="L8" s="8"/>
      <c r="M8" s="8"/>
      <c r="N8" s="29" t="s">
        <v>75</v>
      </c>
    </row>
    <row r="9" spans="1:16" ht="22.5" customHeight="1">
      <c r="A9" s="23"/>
      <c r="B9" s="30" t="s">
        <v>76</v>
      </c>
      <c r="C9" s="25" t="s">
        <v>2</v>
      </c>
      <c r="D9" s="15" t="s">
        <v>5</v>
      </c>
      <c r="E9" s="93"/>
      <c r="F9" s="129"/>
      <c r="G9" s="130"/>
      <c r="H9" s="94"/>
      <c r="I9" s="97" t="s">
        <v>39</v>
      </c>
      <c r="J9" s="73">
        <f>SUM(E9*H9)</f>
        <v>0</v>
      </c>
      <c r="K9" s="31" t="s">
        <v>27</v>
      </c>
      <c r="L9" s="8"/>
      <c r="M9" s="8"/>
      <c r="N9" s="29" t="s">
        <v>75</v>
      </c>
      <c r="P9" s="8"/>
    </row>
    <row r="10" spans="1:14" ht="22.5" customHeight="1">
      <c r="A10" s="32"/>
      <c r="B10" s="3" t="s">
        <v>37</v>
      </c>
      <c r="C10" s="25" t="s">
        <v>26</v>
      </c>
      <c r="D10" s="15" t="s">
        <v>5</v>
      </c>
      <c r="E10" s="98">
        <v>50000</v>
      </c>
      <c r="F10" s="129"/>
      <c r="G10" s="130"/>
      <c r="H10" s="94"/>
      <c r="I10" s="97" t="s">
        <v>39</v>
      </c>
      <c r="J10" s="73">
        <f>SUM(E10*H10)</f>
        <v>0</v>
      </c>
      <c r="K10" s="28" t="s">
        <v>27</v>
      </c>
      <c r="L10" s="8"/>
      <c r="M10" s="8"/>
      <c r="N10" s="29" t="s">
        <v>75</v>
      </c>
    </row>
    <row r="11" spans="1:14" ht="22.5" customHeight="1">
      <c r="A11" s="23"/>
      <c r="B11" s="3" t="s">
        <v>40</v>
      </c>
      <c r="C11" s="25" t="s">
        <v>101</v>
      </c>
      <c r="D11" s="15" t="s">
        <v>5</v>
      </c>
      <c r="E11" s="98">
        <v>10000</v>
      </c>
      <c r="F11" s="99"/>
      <c r="G11" s="100" t="s">
        <v>16</v>
      </c>
      <c r="H11" s="101"/>
      <c r="I11" s="100" t="s">
        <v>77</v>
      </c>
      <c r="J11" s="73">
        <f>SUM(E11*F11)*H11</f>
        <v>0</v>
      </c>
      <c r="K11" s="28" t="s">
        <v>27</v>
      </c>
      <c r="L11" s="8"/>
      <c r="M11" s="8"/>
      <c r="N11" s="33" t="s">
        <v>78</v>
      </c>
    </row>
    <row r="12" spans="1:14" ht="22.5" customHeight="1">
      <c r="A12" s="23"/>
      <c r="B12" s="4" t="s">
        <v>41</v>
      </c>
      <c r="C12" s="11" t="s">
        <v>79</v>
      </c>
      <c r="D12" s="15" t="s">
        <v>5</v>
      </c>
      <c r="E12" s="102" t="s">
        <v>67</v>
      </c>
      <c r="F12" s="99"/>
      <c r="G12" s="100" t="s">
        <v>16</v>
      </c>
      <c r="H12" s="101"/>
      <c r="I12" s="100" t="s">
        <v>77</v>
      </c>
      <c r="J12" s="73">
        <f>SUM((5600*1.08)*F12)*H12</f>
        <v>0</v>
      </c>
      <c r="K12" s="28" t="s">
        <v>27</v>
      </c>
      <c r="L12" s="8"/>
      <c r="M12" s="8"/>
      <c r="N12" s="33" t="s">
        <v>78</v>
      </c>
    </row>
    <row r="13" spans="1:14" ht="22.5" customHeight="1">
      <c r="A13" s="32"/>
      <c r="B13" s="4" t="s">
        <v>42</v>
      </c>
      <c r="C13" s="34" t="s">
        <v>31</v>
      </c>
      <c r="D13" s="35" t="s">
        <v>29</v>
      </c>
      <c r="E13" s="103">
        <v>200000</v>
      </c>
      <c r="F13" s="99"/>
      <c r="G13" s="97" t="s">
        <v>13</v>
      </c>
      <c r="H13" s="131"/>
      <c r="I13" s="132"/>
      <c r="J13" s="73">
        <f>SUM(E13*F13)</f>
        <v>0</v>
      </c>
      <c r="K13" s="28" t="s">
        <v>27</v>
      </c>
      <c r="L13" s="8"/>
      <c r="M13" s="8"/>
      <c r="N13" s="33" t="s">
        <v>80</v>
      </c>
    </row>
    <row r="14" spans="1:14" ht="22.5" customHeight="1">
      <c r="A14" s="32"/>
      <c r="B14" s="4" t="s">
        <v>43</v>
      </c>
      <c r="C14" s="34" t="s">
        <v>31</v>
      </c>
      <c r="D14" s="36" t="s">
        <v>30</v>
      </c>
      <c r="E14" s="103">
        <v>50000</v>
      </c>
      <c r="F14" s="99"/>
      <c r="G14" s="97" t="s">
        <v>177</v>
      </c>
      <c r="H14" s="131"/>
      <c r="I14" s="132"/>
      <c r="J14" s="73">
        <f>SUM(E14*F14)</f>
        <v>0</v>
      </c>
      <c r="K14" s="28" t="s">
        <v>27</v>
      </c>
      <c r="L14" s="8"/>
      <c r="M14" s="8"/>
      <c r="N14" s="37" t="s">
        <v>80</v>
      </c>
    </row>
    <row r="15" spans="1:14" ht="22.5" customHeight="1">
      <c r="A15" s="38"/>
      <c r="B15" s="3" t="s">
        <v>44</v>
      </c>
      <c r="C15" s="25" t="s">
        <v>136</v>
      </c>
      <c r="D15" s="15" t="s">
        <v>12</v>
      </c>
      <c r="E15" s="104">
        <v>50000</v>
      </c>
      <c r="F15" s="99"/>
      <c r="G15" s="100" t="s">
        <v>177</v>
      </c>
      <c r="H15" s="131"/>
      <c r="I15" s="132"/>
      <c r="J15" s="73">
        <f>E15*F15</f>
        <v>0</v>
      </c>
      <c r="K15" s="28" t="s">
        <v>27</v>
      </c>
      <c r="L15" s="8"/>
      <c r="M15" s="8"/>
      <c r="N15" s="39" t="s">
        <v>80</v>
      </c>
    </row>
    <row r="16" spans="1:15" ht="22.5" customHeight="1">
      <c r="A16" s="38"/>
      <c r="B16" s="3" t="s">
        <v>45</v>
      </c>
      <c r="C16" s="25" t="s">
        <v>22</v>
      </c>
      <c r="D16" s="15" t="s">
        <v>6</v>
      </c>
      <c r="E16" s="104">
        <v>20000</v>
      </c>
      <c r="F16" s="99"/>
      <c r="G16" s="100" t="s">
        <v>177</v>
      </c>
      <c r="H16" s="131"/>
      <c r="I16" s="132"/>
      <c r="J16" s="73">
        <f>E16*F16</f>
        <v>0</v>
      </c>
      <c r="K16" s="28" t="s">
        <v>27</v>
      </c>
      <c r="L16" s="8"/>
      <c r="M16" s="8"/>
      <c r="N16" s="39" t="s">
        <v>80</v>
      </c>
      <c r="O16" s="40"/>
    </row>
    <row r="17" spans="1:15" ht="22.5" customHeight="1">
      <c r="A17" s="38"/>
      <c r="B17" s="3" t="s">
        <v>46</v>
      </c>
      <c r="C17" s="25" t="s">
        <v>32</v>
      </c>
      <c r="D17" s="15" t="s">
        <v>23</v>
      </c>
      <c r="E17" s="98">
        <v>100000</v>
      </c>
      <c r="F17" s="99"/>
      <c r="G17" s="100" t="s">
        <v>177</v>
      </c>
      <c r="H17" s="131"/>
      <c r="I17" s="132"/>
      <c r="J17" s="73">
        <f>E17*F17</f>
        <v>0</v>
      </c>
      <c r="K17" s="28" t="s">
        <v>27</v>
      </c>
      <c r="L17" s="8"/>
      <c r="M17" s="8"/>
      <c r="N17" s="39" t="s">
        <v>80</v>
      </c>
      <c r="O17" s="40"/>
    </row>
    <row r="18" spans="1:15" ht="22.5" customHeight="1">
      <c r="A18" s="38"/>
      <c r="B18" s="3" t="s">
        <v>47</v>
      </c>
      <c r="C18" s="25" t="s">
        <v>15</v>
      </c>
      <c r="D18" s="15" t="s">
        <v>21</v>
      </c>
      <c r="E18" s="98">
        <v>50000</v>
      </c>
      <c r="F18" s="105"/>
      <c r="G18" s="100" t="s">
        <v>177</v>
      </c>
      <c r="H18" s="131"/>
      <c r="I18" s="132"/>
      <c r="J18" s="73">
        <f>E18*F18</f>
        <v>0</v>
      </c>
      <c r="K18" s="28" t="s">
        <v>27</v>
      </c>
      <c r="L18" s="8"/>
      <c r="M18" s="8"/>
      <c r="N18" s="39" t="s">
        <v>80</v>
      </c>
      <c r="O18" s="40"/>
    </row>
    <row r="19" spans="1:14" ht="22.5" customHeight="1">
      <c r="A19" s="41"/>
      <c r="B19" s="5" t="s">
        <v>9</v>
      </c>
      <c r="C19" s="42"/>
      <c r="D19" s="15"/>
      <c r="E19" s="99"/>
      <c r="F19" s="99"/>
      <c r="G19" s="97"/>
      <c r="H19" s="94"/>
      <c r="I19" s="97"/>
      <c r="J19" s="106"/>
      <c r="K19" s="43"/>
      <c r="L19" s="8"/>
      <c r="M19" s="8"/>
      <c r="N19" s="33"/>
    </row>
    <row r="20" spans="1:14" ht="22.5" customHeight="1">
      <c r="A20" s="41"/>
      <c r="B20" s="3" t="s">
        <v>48</v>
      </c>
      <c r="C20" s="15" t="s">
        <v>3</v>
      </c>
      <c r="D20" s="82" t="s">
        <v>5</v>
      </c>
      <c r="E20" s="98"/>
      <c r="F20" s="131"/>
      <c r="G20" s="132"/>
      <c r="H20" s="99"/>
      <c r="I20" s="97" t="s">
        <v>178</v>
      </c>
      <c r="J20" s="73">
        <f>SUM(E20*H20)</f>
        <v>0</v>
      </c>
      <c r="K20" s="28" t="s">
        <v>27</v>
      </c>
      <c r="L20" s="8"/>
      <c r="M20" s="8"/>
      <c r="N20" s="141" t="s">
        <v>81</v>
      </c>
    </row>
    <row r="21" spans="1:14" ht="22.5" customHeight="1">
      <c r="A21" s="41"/>
      <c r="B21" s="30" t="s">
        <v>82</v>
      </c>
      <c r="C21" s="15" t="s">
        <v>3</v>
      </c>
      <c r="D21" s="82" t="s">
        <v>5</v>
      </c>
      <c r="E21" s="98"/>
      <c r="F21" s="131"/>
      <c r="G21" s="132"/>
      <c r="H21" s="99"/>
      <c r="I21" s="97" t="s">
        <v>178</v>
      </c>
      <c r="J21" s="73">
        <f>SUM(E21*H21)</f>
        <v>0</v>
      </c>
      <c r="K21" s="28" t="s">
        <v>27</v>
      </c>
      <c r="L21" s="8"/>
      <c r="M21" s="8"/>
      <c r="N21" s="142"/>
    </row>
    <row r="22" spans="1:14" ht="22.5" customHeight="1">
      <c r="A22" s="38"/>
      <c r="B22" s="3" t="s">
        <v>49</v>
      </c>
      <c r="C22" s="15" t="s">
        <v>18</v>
      </c>
      <c r="D22" s="82" t="s">
        <v>5</v>
      </c>
      <c r="E22" s="147">
        <f>E8*0.1</f>
        <v>0</v>
      </c>
      <c r="F22" s="131"/>
      <c r="G22" s="132"/>
      <c r="H22" s="120"/>
      <c r="I22" s="121" t="s">
        <v>39</v>
      </c>
      <c r="J22" s="74">
        <f>E22*H22</f>
        <v>0</v>
      </c>
      <c r="K22" s="45" t="s">
        <v>27</v>
      </c>
      <c r="L22" s="8"/>
      <c r="M22" s="8"/>
      <c r="N22" s="142"/>
    </row>
    <row r="23" spans="1:14" ht="22.5" customHeight="1">
      <c r="A23" s="38"/>
      <c r="B23" s="3" t="s">
        <v>50</v>
      </c>
      <c r="C23" s="15" t="s">
        <v>19</v>
      </c>
      <c r="D23" s="82" t="s">
        <v>5</v>
      </c>
      <c r="E23" s="147">
        <f>E8*0.9</f>
        <v>0</v>
      </c>
      <c r="F23" s="131"/>
      <c r="G23" s="132"/>
      <c r="H23" s="120"/>
      <c r="I23" s="121" t="s">
        <v>39</v>
      </c>
      <c r="J23" s="107">
        <f>E23*H23</f>
        <v>0</v>
      </c>
      <c r="K23" s="81"/>
      <c r="L23" s="8"/>
      <c r="M23" s="8"/>
      <c r="N23" s="80"/>
    </row>
    <row r="24" spans="1:14" ht="22.5" customHeight="1">
      <c r="A24" s="38"/>
      <c r="B24" s="30" t="s">
        <v>123</v>
      </c>
      <c r="C24" s="15" t="s">
        <v>19</v>
      </c>
      <c r="D24" s="26" t="s">
        <v>5</v>
      </c>
      <c r="E24" s="147">
        <f>E8*1.2</f>
        <v>0</v>
      </c>
      <c r="F24" s="131"/>
      <c r="G24" s="132"/>
      <c r="H24" s="120"/>
      <c r="I24" s="121" t="s">
        <v>39</v>
      </c>
      <c r="J24" s="74">
        <f>E24*H24</f>
        <v>0</v>
      </c>
      <c r="K24" s="46" t="s">
        <v>27</v>
      </c>
      <c r="L24" s="25"/>
      <c r="M24" s="25"/>
      <c r="N24" s="33" t="s">
        <v>83</v>
      </c>
    </row>
    <row r="25" spans="1:14" ht="22.5" customHeight="1">
      <c r="A25" s="23"/>
      <c r="B25" s="3" t="s">
        <v>51</v>
      </c>
      <c r="C25" s="47" t="s">
        <v>84</v>
      </c>
      <c r="D25" s="48"/>
      <c r="E25" s="72">
        <v>50000</v>
      </c>
      <c r="F25" s="99"/>
      <c r="G25" s="97" t="s">
        <v>13</v>
      </c>
      <c r="H25" s="108"/>
      <c r="I25" s="109" t="s">
        <v>77</v>
      </c>
      <c r="J25" s="75">
        <v>0</v>
      </c>
      <c r="K25" s="49"/>
      <c r="L25" s="49"/>
      <c r="M25" s="49"/>
      <c r="N25" s="50" t="s">
        <v>83</v>
      </c>
    </row>
    <row r="26" spans="1:14" ht="22.5" customHeight="1">
      <c r="A26" s="23"/>
      <c r="B26" s="3" t="s">
        <v>52</v>
      </c>
      <c r="C26" s="86" t="s">
        <v>152</v>
      </c>
      <c r="D26" s="27"/>
      <c r="E26" s="51"/>
      <c r="F26" s="110"/>
      <c r="G26" s="111"/>
      <c r="H26" s="110"/>
      <c r="I26" s="110"/>
      <c r="J26" s="76">
        <f>SUM(J8+J9+J10+J13+J14+J15+J16+J17+J18+J22+J23+J24+J25)*0.2</f>
        <v>0</v>
      </c>
      <c r="K26" s="52" t="s">
        <v>27</v>
      </c>
      <c r="L26" s="8"/>
      <c r="M26" s="8"/>
      <c r="N26" s="53" t="s">
        <v>85</v>
      </c>
    </row>
    <row r="27" spans="1:14" ht="22.5" customHeight="1">
      <c r="A27" s="54" t="s">
        <v>151</v>
      </c>
      <c r="B27" s="55"/>
      <c r="C27" s="56"/>
      <c r="D27" s="56"/>
      <c r="E27" s="57"/>
      <c r="F27" s="112"/>
      <c r="G27" s="113"/>
      <c r="H27" s="112"/>
      <c r="I27" s="112"/>
      <c r="J27" s="77">
        <f>SUM(J8+J9+J10+J13+J14+J15+J16+J17+J18+J20+J21+J22+J23+J24+J25+J26)</f>
        <v>0</v>
      </c>
      <c r="K27" s="58" t="s">
        <v>27</v>
      </c>
      <c r="L27" s="8"/>
      <c r="M27" s="8"/>
      <c r="N27" s="33" t="s">
        <v>85</v>
      </c>
    </row>
    <row r="28" spans="1:14" ht="22.5" customHeight="1">
      <c r="A28" s="59" t="s">
        <v>11</v>
      </c>
      <c r="B28" s="42"/>
      <c r="C28" s="15"/>
      <c r="D28" s="15"/>
      <c r="E28" s="51"/>
      <c r="F28" s="110"/>
      <c r="G28" s="110"/>
      <c r="H28" s="110"/>
      <c r="I28" s="110"/>
      <c r="J28" s="114"/>
      <c r="K28" s="43"/>
      <c r="L28" s="8"/>
      <c r="M28" s="8"/>
      <c r="N28" s="60"/>
    </row>
    <row r="29" spans="1:14" ht="22.5" customHeight="1">
      <c r="A29" s="61"/>
      <c r="B29" s="44" t="s">
        <v>53</v>
      </c>
      <c r="C29" s="15" t="s">
        <v>4</v>
      </c>
      <c r="D29" s="15"/>
      <c r="E29" s="51"/>
      <c r="F29" s="110"/>
      <c r="G29" s="111"/>
      <c r="H29" s="110"/>
      <c r="I29" s="111"/>
      <c r="J29" s="78">
        <f>SUM(J27*0.3)</f>
        <v>0</v>
      </c>
      <c r="K29" s="28" t="s">
        <v>27</v>
      </c>
      <c r="L29" s="8"/>
      <c r="M29" s="8"/>
      <c r="N29" s="60" t="s">
        <v>85</v>
      </c>
    </row>
    <row r="30" spans="1:14" ht="22.5" customHeight="1">
      <c r="A30" s="126" t="s">
        <v>153</v>
      </c>
      <c r="B30" s="127"/>
      <c r="C30" s="127"/>
      <c r="D30" s="127"/>
      <c r="E30" s="127"/>
      <c r="F30" s="127"/>
      <c r="G30" s="127"/>
      <c r="H30" s="127"/>
      <c r="I30" s="128"/>
      <c r="J30" s="78">
        <f>SUM(J27+J29)</f>
        <v>0</v>
      </c>
      <c r="K30" s="28" t="s">
        <v>27</v>
      </c>
      <c r="L30" s="8"/>
      <c r="M30" s="8"/>
      <c r="N30" s="62" t="s">
        <v>75</v>
      </c>
    </row>
    <row r="31" spans="1:14" ht="22.5" customHeight="1">
      <c r="A31" s="136" t="s">
        <v>25</v>
      </c>
      <c r="B31" s="137"/>
      <c r="C31" s="15" t="s">
        <v>20</v>
      </c>
      <c r="D31" s="27"/>
      <c r="E31" s="51"/>
      <c r="F31" s="138" t="s">
        <v>142</v>
      </c>
      <c r="G31" s="138"/>
      <c r="H31" s="138"/>
      <c r="I31" s="138"/>
      <c r="J31" s="138"/>
      <c r="K31" s="28" t="s">
        <v>27</v>
      </c>
      <c r="L31" s="8"/>
      <c r="M31" s="8"/>
      <c r="N31" s="33" t="s">
        <v>86</v>
      </c>
    </row>
    <row r="32" spans="1:14" ht="22.5" customHeight="1">
      <c r="A32" s="63"/>
      <c r="B32" s="42" t="s">
        <v>54</v>
      </c>
      <c r="C32" s="133" t="s">
        <v>66</v>
      </c>
      <c r="D32" s="133"/>
      <c r="E32" s="133"/>
      <c r="F32" s="133"/>
      <c r="G32" s="134"/>
      <c r="H32" s="115"/>
      <c r="I32" s="115"/>
      <c r="J32" s="73">
        <f>J30*0.08</f>
        <v>0</v>
      </c>
      <c r="K32" s="45" t="s">
        <v>27</v>
      </c>
      <c r="L32" s="8"/>
      <c r="M32" s="8"/>
      <c r="N32" s="85" t="s">
        <v>87</v>
      </c>
    </row>
    <row r="33" spans="1:14" ht="22.5" customHeight="1" thickBot="1">
      <c r="A33" s="123" t="s">
        <v>154</v>
      </c>
      <c r="B33" s="124"/>
      <c r="C33" s="124"/>
      <c r="D33" s="124"/>
      <c r="E33" s="124"/>
      <c r="F33" s="124"/>
      <c r="G33" s="125"/>
      <c r="H33" s="116"/>
      <c r="I33" s="116"/>
      <c r="J33" s="79">
        <f>J30+J32</f>
        <v>0</v>
      </c>
      <c r="K33" s="64" t="s">
        <v>27</v>
      </c>
      <c r="L33" s="65"/>
      <c r="M33" s="65"/>
      <c r="N33" s="66"/>
    </row>
    <row r="34" spans="1:14" ht="22.5" customHeight="1">
      <c r="A34" s="2" t="s">
        <v>143</v>
      </c>
      <c r="M34" s="8"/>
      <c r="N34" s="8"/>
    </row>
    <row r="35" spans="13:14" ht="22.5" customHeight="1">
      <c r="M35" s="8"/>
      <c r="N35" s="8"/>
    </row>
    <row r="36" spans="1:14" ht="22.5" customHeight="1">
      <c r="A36" s="2" t="s">
        <v>1</v>
      </c>
      <c r="M36" s="8"/>
      <c r="N36" s="8"/>
    </row>
    <row r="37" spans="1:15" ht="22.5" customHeight="1">
      <c r="A37" s="2" t="s">
        <v>7</v>
      </c>
      <c r="M37" s="8"/>
      <c r="N37" s="8"/>
      <c r="O37" s="67"/>
    </row>
    <row r="38" spans="1:14" ht="22.5" customHeight="1">
      <c r="A38" s="12" t="s">
        <v>88</v>
      </c>
      <c r="M38" s="8"/>
      <c r="N38" s="8"/>
    </row>
    <row r="39" spans="1:14" ht="22.5" customHeight="1">
      <c r="A39" s="12" t="s">
        <v>107</v>
      </c>
      <c r="B39" s="68"/>
      <c r="C39" s="7"/>
      <c r="D39" s="7"/>
      <c r="E39" s="69"/>
      <c r="F39" s="118"/>
      <c r="G39" s="118"/>
      <c r="H39" s="118"/>
      <c r="I39" s="118"/>
      <c r="J39" s="118"/>
      <c r="K39" s="7"/>
      <c r="M39" s="8"/>
      <c r="N39" s="8"/>
    </row>
    <row r="40" spans="1:14" ht="22.5" customHeight="1">
      <c r="A40" s="12" t="s">
        <v>89</v>
      </c>
      <c r="M40" s="8"/>
      <c r="N40" s="8"/>
    </row>
    <row r="41" ht="22.5" customHeight="1">
      <c r="A41" s="12" t="s">
        <v>24</v>
      </c>
    </row>
    <row r="42" ht="22.5" customHeight="1">
      <c r="A42" s="2" t="s">
        <v>35</v>
      </c>
    </row>
    <row r="43" ht="22.5" customHeight="1">
      <c r="A43" s="7" t="s">
        <v>70</v>
      </c>
    </row>
    <row r="44" ht="22.5" customHeight="1">
      <c r="A44" s="2" t="s">
        <v>55</v>
      </c>
    </row>
    <row r="45" spans="1:5" ht="22.5" customHeight="1">
      <c r="A45" s="2" t="s">
        <v>56</v>
      </c>
      <c r="C45" s="1"/>
      <c r="E45" s="117"/>
    </row>
    <row r="46" spans="1:5" ht="22.5" customHeight="1">
      <c r="A46" s="2" t="s">
        <v>68</v>
      </c>
      <c r="C46" s="1"/>
      <c r="E46" s="117"/>
    </row>
    <row r="47" spans="1:5" ht="22.5" customHeight="1">
      <c r="A47" s="2" t="s">
        <v>64</v>
      </c>
      <c r="C47" s="1"/>
      <c r="E47" s="117"/>
    </row>
    <row r="48" spans="1:5" ht="22.5" customHeight="1">
      <c r="A48" s="12" t="s">
        <v>121</v>
      </c>
      <c r="C48" s="1"/>
      <c r="E48" s="117"/>
    </row>
    <row r="49" ht="22.5" customHeight="1">
      <c r="A49" s="12" t="s">
        <v>90</v>
      </c>
    </row>
    <row r="50" ht="22.5" customHeight="1">
      <c r="A50" s="12" t="s">
        <v>91</v>
      </c>
    </row>
    <row r="51" ht="22.5" customHeight="1">
      <c r="A51" s="12" t="s">
        <v>108</v>
      </c>
    </row>
    <row r="52" spans="1:5" ht="22.5" customHeight="1">
      <c r="A52" s="12" t="s">
        <v>92</v>
      </c>
      <c r="C52" s="1"/>
      <c r="E52" s="117"/>
    </row>
    <row r="53" spans="1:10" ht="22.5" customHeight="1">
      <c r="A53" s="12" t="s">
        <v>109</v>
      </c>
      <c r="B53" s="9"/>
      <c r="C53" s="13"/>
      <c r="D53" s="14"/>
      <c r="E53" s="14"/>
      <c r="F53" s="14"/>
      <c r="G53" s="14"/>
      <c r="H53" s="14"/>
      <c r="I53" s="14"/>
      <c r="J53" s="14"/>
    </row>
    <row r="54" spans="1:5" ht="22.5" customHeight="1">
      <c r="A54" s="12" t="s">
        <v>93</v>
      </c>
      <c r="C54" s="1"/>
      <c r="E54" s="117"/>
    </row>
    <row r="55" spans="1:16" ht="22.5" customHeight="1">
      <c r="A55" s="12" t="s">
        <v>102</v>
      </c>
      <c r="C55" s="1"/>
      <c r="E55" s="117"/>
      <c r="P55" s="6"/>
    </row>
    <row r="56" spans="1:5" ht="22.5" customHeight="1">
      <c r="A56" s="2" t="s">
        <v>179</v>
      </c>
      <c r="C56" s="1"/>
      <c r="E56" s="117"/>
    </row>
    <row r="57" spans="1:5" ht="22.5" customHeight="1">
      <c r="A57" s="10"/>
      <c r="B57" s="7" t="s">
        <v>180</v>
      </c>
      <c r="C57" s="1"/>
      <c r="E57" s="117"/>
    </row>
    <row r="58" spans="1:5" ht="22.5" customHeight="1">
      <c r="A58" s="12" t="s">
        <v>122</v>
      </c>
      <c r="C58" s="1"/>
      <c r="E58" s="117"/>
    </row>
    <row r="59" ht="22.5" customHeight="1">
      <c r="A59" s="12" t="s">
        <v>115</v>
      </c>
    </row>
    <row r="60" ht="22.5" customHeight="1">
      <c r="A60" s="2" t="s">
        <v>155</v>
      </c>
    </row>
    <row r="61" ht="22.5" customHeight="1">
      <c r="B61" s="7" t="s">
        <v>156</v>
      </c>
    </row>
    <row r="62" spans="1:2" ht="22.5" customHeight="1">
      <c r="A62" s="12" t="s">
        <v>116</v>
      </c>
      <c r="B62" s="24"/>
    </row>
    <row r="63" ht="22.5" customHeight="1">
      <c r="A63" s="56" t="s">
        <v>33</v>
      </c>
    </row>
    <row r="64" spans="1:3" ht="22.5" customHeight="1">
      <c r="A64" s="2" t="s">
        <v>28</v>
      </c>
      <c r="B64" s="24"/>
      <c r="C64" s="8"/>
    </row>
    <row r="65" ht="22.5" customHeight="1">
      <c r="A65" s="2" t="s">
        <v>71</v>
      </c>
    </row>
    <row r="66" ht="22.5" customHeight="1">
      <c r="A66" s="2" t="s">
        <v>8</v>
      </c>
    </row>
    <row r="67" spans="1:11" ht="22.5" customHeight="1">
      <c r="A67" s="2" t="s">
        <v>17</v>
      </c>
      <c r="J67" s="112"/>
      <c r="K67" s="8"/>
    </row>
    <row r="68" spans="10:11" ht="22.5" customHeight="1">
      <c r="J68" s="112"/>
      <c r="K68" s="8"/>
    </row>
    <row r="69" spans="1:2" ht="22.5" customHeight="1">
      <c r="A69" s="14" t="s">
        <v>14</v>
      </c>
      <c r="B69" s="9"/>
    </row>
    <row r="70" ht="22.5" customHeight="1"/>
    <row r="71" ht="22.5" customHeight="1">
      <c r="A71" s="12" t="s">
        <v>117</v>
      </c>
    </row>
    <row r="72" ht="22.5" customHeight="1">
      <c r="A72" s="12" t="s">
        <v>118</v>
      </c>
    </row>
    <row r="73" ht="22.5" customHeight="1">
      <c r="A73" s="2" t="s">
        <v>103</v>
      </c>
    </row>
    <row r="74" ht="22.5" customHeight="1">
      <c r="A74" s="12" t="s">
        <v>62</v>
      </c>
    </row>
    <row r="75" ht="22.5" customHeight="1">
      <c r="A75" s="68" t="s">
        <v>69</v>
      </c>
    </row>
    <row r="76" ht="22.5" customHeight="1">
      <c r="A76" s="12" t="s">
        <v>63</v>
      </c>
    </row>
    <row r="77" ht="22.5" customHeight="1">
      <c r="A77" s="12" t="s">
        <v>57</v>
      </c>
    </row>
    <row r="78" spans="1:10" ht="22.5" customHeight="1">
      <c r="A78" s="135" t="s">
        <v>119</v>
      </c>
      <c r="B78" s="135"/>
      <c r="C78" s="135"/>
      <c r="D78" s="135"/>
      <c r="E78" s="135"/>
      <c r="F78" s="135"/>
      <c r="G78" s="135"/>
      <c r="H78" s="135"/>
      <c r="I78" s="135"/>
      <c r="J78" s="135"/>
    </row>
    <row r="79" spans="1:9" ht="22.5" customHeight="1">
      <c r="A79" s="70" t="s">
        <v>0</v>
      </c>
      <c r="B79" s="17"/>
      <c r="C79" s="17"/>
      <c r="D79" s="17"/>
      <c r="E79" s="119"/>
      <c r="F79" s="119"/>
      <c r="G79" s="119"/>
      <c r="H79" s="119"/>
      <c r="I79" s="119"/>
    </row>
    <row r="80" ht="22.5" customHeight="1">
      <c r="A80" s="12" t="s">
        <v>113</v>
      </c>
    </row>
    <row r="81" spans="1:7" ht="22.5" customHeight="1">
      <c r="A81" s="70" t="s">
        <v>120</v>
      </c>
      <c r="B81" s="17"/>
      <c r="C81" s="17"/>
      <c r="D81" s="17"/>
      <c r="E81" s="119"/>
      <c r="F81" s="119"/>
      <c r="G81" s="119"/>
    </row>
    <row r="82" ht="22.5" customHeight="1"/>
    <row r="83" spans="1:2" ht="22.5" customHeight="1">
      <c r="A83" s="14" t="s">
        <v>34</v>
      </c>
      <c r="B83" s="9"/>
    </row>
    <row r="84" spans="1:2" ht="22.5" customHeight="1">
      <c r="A84" s="14"/>
      <c r="B84" s="9"/>
    </row>
    <row r="85" spans="1:2" ht="22.5" customHeight="1">
      <c r="A85" s="2" t="s">
        <v>104</v>
      </c>
      <c r="B85" s="68" t="s">
        <v>111</v>
      </c>
    </row>
    <row r="86" ht="22.5" customHeight="1">
      <c r="A86" s="12" t="s">
        <v>36</v>
      </c>
    </row>
    <row r="87" ht="22.5" customHeight="1">
      <c r="B87" s="68" t="s">
        <v>110</v>
      </c>
    </row>
    <row r="88" ht="22.5" customHeight="1">
      <c r="B88" s="12" t="s">
        <v>65</v>
      </c>
    </row>
    <row r="89" ht="22.5" customHeight="1">
      <c r="A89" s="12" t="s">
        <v>94</v>
      </c>
    </row>
    <row r="90" spans="1:2" ht="22.5" customHeight="1">
      <c r="A90" s="14"/>
      <c r="B90" s="71" t="s">
        <v>95</v>
      </c>
    </row>
    <row r="91" spans="1:2" ht="22.5" customHeight="1">
      <c r="A91" s="14"/>
      <c r="B91" s="71" t="s">
        <v>96</v>
      </c>
    </row>
    <row r="92" spans="1:2" ht="22.5" customHeight="1">
      <c r="A92" s="14"/>
      <c r="B92" s="71" t="s">
        <v>97</v>
      </c>
    </row>
    <row r="93" ht="22.5" customHeight="1">
      <c r="A93" s="12" t="s">
        <v>98</v>
      </c>
    </row>
    <row r="94" ht="22.5" customHeight="1">
      <c r="B94" s="68" t="s">
        <v>112</v>
      </c>
    </row>
    <row r="95" ht="22.5" customHeight="1">
      <c r="B95" s="7"/>
    </row>
    <row r="96" spans="1:11" ht="22.5" customHeight="1">
      <c r="A96" s="122"/>
      <c r="B96" s="122"/>
      <c r="E96" s="117"/>
      <c r="K96" s="2" t="s">
        <v>137</v>
      </c>
    </row>
    <row r="97" spans="1:11" ht="22.5" customHeight="1">
      <c r="A97" s="14"/>
      <c r="B97" s="7"/>
      <c r="E97" s="117"/>
      <c r="K97" s="2" t="s">
        <v>138</v>
      </c>
    </row>
    <row r="98" spans="1:11" ht="22.5" customHeight="1">
      <c r="A98" s="12"/>
      <c r="E98" s="117"/>
      <c r="K98" s="2" t="s">
        <v>138</v>
      </c>
    </row>
    <row r="99" spans="5:11" ht="22.5" customHeight="1">
      <c r="E99" s="117"/>
      <c r="K99" s="2" t="s">
        <v>138</v>
      </c>
    </row>
    <row r="100" spans="5:11" ht="22.5" customHeight="1">
      <c r="E100" s="117"/>
      <c r="K100" s="2" t="s">
        <v>138</v>
      </c>
    </row>
    <row r="101" spans="5:11" ht="15.75" customHeight="1">
      <c r="E101" s="117"/>
      <c r="K101" s="2" t="s">
        <v>138</v>
      </c>
    </row>
    <row r="102" ht="15.75">
      <c r="A102" s="8"/>
    </row>
    <row r="106" ht="22.5" customHeight="1">
      <c r="B106" s="71" t="s">
        <v>99</v>
      </c>
    </row>
    <row r="107" ht="22.5" customHeight="1"/>
    <row r="108" spans="2:14" ht="22.5" customHeight="1">
      <c r="B108" s="17" t="s">
        <v>144</v>
      </c>
      <c r="C108" s="17"/>
      <c r="D108" s="17"/>
      <c r="E108" s="119" t="s">
        <v>137</v>
      </c>
      <c r="F108" s="119"/>
      <c r="G108" s="119"/>
      <c r="H108" s="119"/>
      <c r="I108" s="119"/>
      <c r="J108" s="119"/>
      <c r="K108" s="17"/>
      <c r="L108" s="17"/>
      <c r="M108" s="17"/>
      <c r="N108" s="17"/>
    </row>
    <row r="109" spans="2:14" ht="22.5" customHeight="1">
      <c r="B109" s="17" t="s">
        <v>145</v>
      </c>
      <c r="C109" s="17"/>
      <c r="D109" s="17"/>
      <c r="E109" s="119" t="s">
        <v>138</v>
      </c>
      <c r="F109" s="119"/>
      <c r="G109" s="119"/>
      <c r="H109" s="119"/>
      <c r="I109" s="119"/>
      <c r="J109" s="119"/>
      <c r="K109" s="17"/>
      <c r="L109" s="17"/>
      <c r="M109" s="17"/>
      <c r="N109" s="17"/>
    </row>
    <row r="110" spans="2:14" ht="22.5" customHeight="1">
      <c r="B110" s="17" t="s">
        <v>146</v>
      </c>
      <c r="C110" s="17"/>
      <c r="D110" s="17"/>
      <c r="E110" s="119" t="s">
        <v>138</v>
      </c>
      <c r="F110" s="119"/>
      <c r="G110" s="119"/>
      <c r="H110" s="119"/>
      <c r="I110" s="119"/>
      <c r="J110" s="119"/>
      <c r="K110" s="17"/>
      <c r="L110" s="17"/>
      <c r="M110" s="17"/>
      <c r="N110" s="17"/>
    </row>
    <row r="111" spans="2:14" ht="22.5" customHeight="1">
      <c r="B111" s="17" t="s">
        <v>147</v>
      </c>
      <c r="C111" s="17"/>
      <c r="D111" s="17"/>
      <c r="E111" s="119" t="s">
        <v>138</v>
      </c>
      <c r="F111" s="119"/>
      <c r="G111" s="119"/>
      <c r="H111" s="119"/>
      <c r="I111" s="119"/>
      <c r="J111" s="119"/>
      <c r="K111" s="17"/>
      <c r="L111" s="17"/>
      <c r="M111" s="17"/>
      <c r="N111" s="17"/>
    </row>
    <row r="112" spans="2:14" ht="22.5" customHeight="1">
      <c r="B112" s="17" t="s">
        <v>148</v>
      </c>
      <c r="C112" s="17"/>
      <c r="D112" s="17"/>
      <c r="E112" s="119" t="s">
        <v>138</v>
      </c>
      <c r="F112" s="119"/>
      <c r="G112" s="119"/>
      <c r="H112" s="119"/>
      <c r="I112" s="119"/>
      <c r="J112" s="119"/>
      <c r="K112" s="17"/>
      <c r="L112" s="17"/>
      <c r="M112" s="17"/>
      <c r="N112" s="17"/>
    </row>
    <row r="113" spans="2:14" ht="22.5" customHeight="1">
      <c r="B113" s="17" t="s">
        <v>149</v>
      </c>
      <c r="C113" s="17"/>
      <c r="D113" s="17"/>
      <c r="E113" s="119" t="s">
        <v>138</v>
      </c>
      <c r="F113" s="119"/>
      <c r="G113" s="119"/>
      <c r="H113" s="119"/>
      <c r="I113" s="119"/>
      <c r="J113" s="119"/>
      <c r="K113" s="17"/>
      <c r="L113" s="17"/>
      <c r="M113" s="17"/>
      <c r="N113" s="17"/>
    </row>
    <row r="114" spans="2:14" ht="22.5" customHeight="1">
      <c r="B114" s="17"/>
      <c r="C114" s="17"/>
      <c r="D114" s="17"/>
      <c r="E114" s="119"/>
      <c r="F114" s="119"/>
      <c r="G114" s="119"/>
      <c r="H114" s="119"/>
      <c r="I114" s="119"/>
      <c r="J114" s="119"/>
      <c r="K114" s="17"/>
      <c r="L114" s="17"/>
      <c r="M114" s="17"/>
      <c r="N114" s="17"/>
    </row>
    <row r="115" ht="22.5" customHeight="1"/>
    <row r="116" ht="22.5" customHeight="1"/>
    <row r="117" ht="22.5" customHeight="1"/>
    <row r="118" ht="22.5" customHeight="1"/>
    <row r="119" ht="22.5" customHeight="1"/>
  </sheetData>
  <sheetProtection/>
  <mergeCells count="27">
    <mergeCell ref="A1:N2"/>
    <mergeCell ref="A3:N5"/>
    <mergeCell ref="H14:I14"/>
    <mergeCell ref="N20:N22"/>
    <mergeCell ref="H15:I15"/>
    <mergeCell ref="H17:I17"/>
    <mergeCell ref="D7:E7"/>
    <mergeCell ref="F7:G7"/>
    <mergeCell ref="H7:I7"/>
    <mergeCell ref="A78:J78"/>
    <mergeCell ref="F20:G20"/>
    <mergeCell ref="F24:G24"/>
    <mergeCell ref="A31:B31"/>
    <mergeCell ref="F31:J31"/>
    <mergeCell ref="F22:G22"/>
    <mergeCell ref="F23:G23"/>
    <mergeCell ref="F21:G21"/>
    <mergeCell ref="A96:B96"/>
    <mergeCell ref="A33:G33"/>
    <mergeCell ref="A30:I30"/>
    <mergeCell ref="F8:G8"/>
    <mergeCell ref="H18:I18"/>
    <mergeCell ref="F9:G9"/>
    <mergeCell ref="F10:G10"/>
    <mergeCell ref="H13:I13"/>
    <mergeCell ref="H16:I16"/>
    <mergeCell ref="C32:G32"/>
  </mergeCells>
  <printOptions horizontalCentered="1"/>
  <pageMargins left="0.2362204724409449" right="0.2362204724409449" top="0.7480314960629921" bottom="0.7480314960629921" header="0.31496062992125984" footer="0.31496062992125984"/>
  <pageSetup cellComments="atEnd" horizontalDpi="600" verticalDpi="600" orientation="portrait" paperSize="9" r:id="rId1"/>
  <headerFooter scaleWithDoc="0">
    <oddHeader>&amp;R様式21
第5版2019年2月1日改定</oddHeader>
    <oddFooter>&amp;C&amp;P</oddFooter>
  </headerFooter>
  <rowBreaks count="2" manualBreakCount="2">
    <brk id="33" max="255" man="1"/>
    <brk id="68" max="255" man="1"/>
  </rowBreaks>
</worksheet>
</file>

<file path=xl/worksheets/sheet2.xml><?xml version="1.0" encoding="utf-8"?>
<worksheet xmlns="http://schemas.openxmlformats.org/spreadsheetml/2006/main" xmlns:r="http://schemas.openxmlformats.org/officeDocument/2006/relationships">
  <dimension ref="A1:D15"/>
  <sheetViews>
    <sheetView view="pageLayout" zoomScale="90" zoomScalePageLayoutView="90" workbookViewId="0" topLeftCell="A10">
      <selection activeCell="C3" sqref="C3"/>
    </sheetView>
  </sheetViews>
  <sheetFormatPr defaultColWidth="9.00390625" defaultRowHeight="13.5"/>
  <cols>
    <col min="1" max="1" width="11.00390625" style="0" customWidth="1"/>
    <col min="2" max="2" width="44.375" style="0" customWidth="1"/>
    <col min="3" max="3" width="45.50390625" style="0" customWidth="1"/>
    <col min="4" max="4" width="40.25390625" style="0" customWidth="1"/>
  </cols>
  <sheetData>
    <row r="1" spans="1:4" ht="19.5" customHeight="1">
      <c r="A1" s="88" t="s">
        <v>58</v>
      </c>
      <c r="B1" s="88" t="s">
        <v>59</v>
      </c>
      <c r="C1" s="88" t="s">
        <v>60</v>
      </c>
      <c r="D1" s="88" t="s">
        <v>61</v>
      </c>
    </row>
    <row r="2" spans="1:4" ht="65.25" customHeight="1">
      <c r="A2" s="89" t="s">
        <v>124</v>
      </c>
      <c r="B2" s="95" t="s">
        <v>175</v>
      </c>
      <c r="C2" s="91" t="s">
        <v>126</v>
      </c>
      <c r="D2" s="89" t="s">
        <v>135</v>
      </c>
    </row>
    <row r="3" spans="1:4" ht="65.25" customHeight="1">
      <c r="A3" s="145" t="s">
        <v>127</v>
      </c>
      <c r="B3" s="89" t="s">
        <v>167</v>
      </c>
      <c r="C3" s="88" t="s">
        <v>166</v>
      </c>
      <c r="D3" s="89" t="s">
        <v>128</v>
      </c>
    </row>
    <row r="4" spans="1:4" ht="65.25" customHeight="1">
      <c r="A4" s="145"/>
      <c r="B4" s="88" t="s">
        <v>168</v>
      </c>
      <c r="C4" s="88" t="s">
        <v>129</v>
      </c>
      <c r="D4" s="89" t="s">
        <v>128</v>
      </c>
    </row>
    <row r="5" spans="1:4" ht="65.25" customHeight="1">
      <c r="A5" s="145"/>
      <c r="B5" s="88" t="s">
        <v>169</v>
      </c>
      <c r="C5" s="88" t="s">
        <v>130</v>
      </c>
      <c r="D5" s="89" t="s">
        <v>128</v>
      </c>
    </row>
    <row r="6" spans="1:4" ht="65.25" customHeight="1">
      <c r="A6" s="145"/>
      <c r="B6" s="88" t="s">
        <v>106</v>
      </c>
      <c r="C6" s="91" t="s">
        <v>131</v>
      </c>
      <c r="D6" s="89" t="s">
        <v>105</v>
      </c>
    </row>
    <row r="7" spans="1:4" ht="65.25" customHeight="1">
      <c r="A7" s="145"/>
      <c r="B7" s="89" t="s">
        <v>157</v>
      </c>
      <c r="C7" s="89" t="s">
        <v>170</v>
      </c>
      <c r="D7" s="89" t="s">
        <v>165</v>
      </c>
    </row>
    <row r="8" spans="1:4" ht="27">
      <c r="A8" s="145" t="s">
        <v>163</v>
      </c>
      <c r="B8" s="89" t="s">
        <v>159</v>
      </c>
      <c r="C8" s="89" t="s">
        <v>158</v>
      </c>
      <c r="D8" s="89" t="s">
        <v>165</v>
      </c>
    </row>
    <row r="9" spans="1:4" ht="35.25" customHeight="1">
      <c r="A9" s="146"/>
      <c r="B9" s="89" t="s">
        <v>160</v>
      </c>
      <c r="C9" s="89" t="s">
        <v>171</v>
      </c>
      <c r="D9" s="89" t="s">
        <v>165</v>
      </c>
    </row>
    <row r="10" spans="1:4" ht="43.5" customHeight="1">
      <c r="A10" s="146"/>
      <c r="B10" s="89" t="s">
        <v>162</v>
      </c>
      <c r="C10" s="89" t="s">
        <v>172</v>
      </c>
      <c r="D10" s="89" t="s">
        <v>165</v>
      </c>
    </row>
    <row r="11" spans="1:4" ht="63.75" customHeight="1">
      <c r="A11" s="145" t="s">
        <v>1</v>
      </c>
      <c r="B11" s="88" t="s">
        <v>106</v>
      </c>
      <c r="C11" s="90" t="s">
        <v>174</v>
      </c>
      <c r="D11" s="90" t="s">
        <v>105</v>
      </c>
    </row>
    <row r="12" spans="1:4" ht="76.5" customHeight="1">
      <c r="A12" s="145"/>
      <c r="B12" s="87" t="s">
        <v>164</v>
      </c>
      <c r="C12" s="87" t="s">
        <v>173</v>
      </c>
      <c r="D12" s="89" t="s">
        <v>165</v>
      </c>
    </row>
    <row r="13" spans="1:4" ht="46.5" customHeight="1">
      <c r="A13" s="146" t="s">
        <v>161</v>
      </c>
      <c r="B13" s="90" t="s">
        <v>132</v>
      </c>
      <c r="C13" s="88" t="s">
        <v>106</v>
      </c>
      <c r="D13" s="90" t="s">
        <v>134</v>
      </c>
    </row>
    <row r="14" spans="1:4" ht="47.25" customHeight="1">
      <c r="A14" s="146"/>
      <c r="B14" s="90" t="s">
        <v>133</v>
      </c>
      <c r="C14" s="88" t="s">
        <v>106</v>
      </c>
      <c r="D14" s="90" t="s">
        <v>134</v>
      </c>
    </row>
    <row r="15" spans="1:4" ht="108.75" customHeight="1">
      <c r="A15" s="146"/>
      <c r="B15" s="90" t="s">
        <v>125</v>
      </c>
      <c r="C15" s="90" t="s">
        <v>150</v>
      </c>
      <c r="D15" s="90" t="s">
        <v>141</v>
      </c>
    </row>
  </sheetData>
  <sheetProtection/>
  <mergeCells count="4">
    <mergeCell ref="A3:A7"/>
    <mergeCell ref="A8:A10"/>
    <mergeCell ref="A11:A12"/>
    <mergeCell ref="A13:A15"/>
  </mergeCells>
  <printOptions gridLines="1" horizontalCentered="1"/>
  <pageMargins left="0.7480314960629921" right="0.7480314960629921" top="0.984251968503937" bottom="0.8921296296296296" header="0.5118110236220472" footer="0.5118110236220472"/>
  <pageSetup cellComments="asDisplayed" horizontalDpi="600" verticalDpi="600" orientation="landscape" paperSize="9" scale="94" r:id="rId1"/>
  <headerFooter alignWithMargins="0">
    <oddHeader>&amp;C&amp;"ＭＳ Ｐゴシック,太字"&amp;14治験研究費に関する経理　変更対比表&amp;R
</oddHeader>
    <oddFooter>&amp;C&amp;P</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市立函館病院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市立函館病院</dc:creator>
  <cp:keywords/>
  <dc:description/>
  <cp:lastModifiedBy>mono</cp:lastModifiedBy>
  <cp:lastPrinted>2019-02-20T04:29:08Z</cp:lastPrinted>
  <dcterms:created xsi:type="dcterms:W3CDTF">2015-04-10T01:30:15Z</dcterms:created>
  <dcterms:modified xsi:type="dcterms:W3CDTF">2019-02-20T05:32:48Z</dcterms:modified>
  <cp:category/>
  <cp:version/>
  <cp:contentType/>
  <cp:contentStatus/>
</cp:coreProperties>
</file>